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第一轮报价" sheetId="1" r:id="rId1"/>
    <sheet name="第二轮报价" sheetId="2" r:id="rId2"/>
  </sheets>
  <definedNames>
    <definedName name="_xlnm._FilterDatabase" localSheetId="0" hidden="1">第一轮报价!$A$2:$AD$28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<sst xmlns="http://schemas.openxmlformats.org/spreadsheetml/2006/main" count="300" uniqueCount="70">
  <si>
    <t>钢结构钢板、型材报价比价表</t>
  </si>
  <si>
    <t>单位名称</t>
  </si>
  <si>
    <t>各供应商最低价</t>
  </si>
  <si>
    <t>供应商</t>
  </si>
  <si>
    <t>湖南湘安长青供应链有限公司</t>
  </si>
  <si>
    <t>北京泓博盛兴商贸有限公司</t>
  </si>
  <si>
    <t>上海逸建实业有限公司</t>
  </si>
  <si>
    <t>福建晨启物资有限公司</t>
  </si>
  <si>
    <t>报价人及联系方式</t>
  </si>
  <si>
    <t>颜舒伟：15273124719</t>
  </si>
  <si>
    <t>尹忠良：1355257707</t>
  </si>
  <si>
    <t>刘丰：15618777667</t>
  </si>
  <si>
    <t>李宁：13960608899</t>
  </si>
  <si>
    <t>报价日</t>
  </si>
  <si>
    <t>报价日期：2025年12月26日</t>
  </si>
  <si>
    <t>报价日期：2025年12月24日</t>
  </si>
  <si>
    <t>报价日期：2025年12月25日</t>
  </si>
  <si>
    <t>付款方式</t>
  </si>
  <si>
    <t>集采方式付款</t>
  </si>
  <si>
    <t>序号</t>
  </si>
  <si>
    <t>名称</t>
  </si>
  <si>
    <t>详细描述/规格型号</t>
  </si>
  <si>
    <t>单位</t>
  </si>
  <si>
    <t>采购数量</t>
  </si>
  <si>
    <t>材质</t>
  </si>
  <si>
    <t>施工合同
含税单价</t>
  </si>
  <si>
    <t>备注</t>
  </si>
  <si>
    <t>施工合同
不含税单价</t>
  </si>
  <si>
    <t>施工合同
含税总价价</t>
  </si>
  <si>
    <t>施工合同
重量</t>
  </si>
  <si>
    <t>含税单价（元）
税率13%</t>
  </si>
  <si>
    <t>不含税单价</t>
  </si>
  <si>
    <t>含税合价（元）</t>
  </si>
  <si>
    <t>槽钢</t>
  </si>
  <si>
    <t>20</t>
  </si>
  <si>
    <t>t</t>
  </si>
  <si>
    <t>Q355B</t>
  </si>
  <si>
    <t/>
  </si>
  <si>
    <t>角钢</t>
  </si>
  <si>
    <t>L125*80*7</t>
  </si>
  <si>
    <t>Q235B</t>
  </si>
  <si>
    <t>L200*125*12</t>
  </si>
  <si>
    <t>方管</t>
  </si>
  <si>
    <t>RHS200*8</t>
  </si>
  <si>
    <t>C型钢</t>
  </si>
  <si>
    <t>180*70*20*2.5</t>
  </si>
  <si>
    <t>H型钢</t>
  </si>
  <si>
    <t>HN200*100*5.5*8</t>
  </si>
  <si>
    <t>HM244*175*7*11</t>
  </si>
  <si>
    <t>HM300*200*6*12
(HM294*200*8*12）</t>
  </si>
  <si>
    <t>HN200*100*4.5*7（HN198*99*4.5*7）</t>
  </si>
  <si>
    <t>HN248*124*5*8</t>
  </si>
  <si>
    <t>HN350*175*7*11</t>
  </si>
  <si>
    <t>HW150*150*7*10</t>
  </si>
  <si>
    <t>花纹板</t>
  </si>
  <si>
    <t>δ=4mm  Q235B</t>
  </si>
  <si>
    <t>钢格栅板</t>
  </si>
  <si>
    <t>G555/40/100W</t>
  </si>
  <si>
    <t>圆钢</t>
  </si>
  <si>
    <t>Φ25</t>
  </si>
  <si>
    <t>扁钢</t>
  </si>
  <si>
    <t>50*3</t>
  </si>
  <si>
    <t>焊接钢管</t>
  </si>
  <si>
    <t>Φ26.8*2.5</t>
  </si>
  <si>
    <t>Φ42.3*3.5</t>
  </si>
  <si>
    <t>Φ33.5*3</t>
  </si>
  <si>
    <t>重量合计</t>
  </si>
  <si>
    <t>不含税合计</t>
  </si>
  <si>
    <t>含税合计</t>
  </si>
  <si>
    <t>20#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</si>
</sst>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0"/>
    <numFmt numFmtId="178" formatCode="0.00_ "/>
    <numFmt numFmtId="179" formatCode="0.00_);\(0.00\)"/>
  </numFmts>
  <fonts count="3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Verdan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  <xf numFmtId="176" fontId="0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4" fillId="0" borderId="0"/>
  </cellStyleXfs>
  <cellXfs count="68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 wrapText="1"/>
    </xf>
    <xf numFmtId="178" fontId="2" fillId="0" borderId="1" xfId="51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4" fillId="0" borderId="2" xfId="51" applyNumberFormat="1" applyFont="1" applyBorder="1" applyAlignment="1">
      <alignment horizontal="center" vertical="center" wrapText="1"/>
    </xf>
    <xf numFmtId="179" fontId="4" fillId="0" borderId="2" xfId="51" applyNumberFormat="1" applyFont="1" applyBorder="1" applyAlignment="1">
      <alignment horizontal="center" vertical="center" wrapText="1"/>
    </xf>
    <xf numFmtId="179" fontId="4" fillId="0" borderId="3" xfId="51" applyNumberFormat="1" applyFont="1" applyBorder="1" applyAlignment="1">
      <alignment horizontal="center" vertical="center" wrapText="1"/>
    </xf>
    <xf numFmtId="178" fontId="4" fillId="0" borderId="4" xfId="51" applyNumberFormat="1" applyFont="1" applyBorder="1" applyAlignment="1">
      <alignment horizontal="center" vertical="center" wrapText="1"/>
    </xf>
    <xf numFmtId="178" fontId="4" fillId="0" borderId="1" xfId="51" applyNumberFormat="1" applyFont="1" applyBorder="1" applyAlignment="1">
      <alignment horizontal="center" vertical="center" wrapText="1"/>
    </xf>
    <xf numFmtId="179" fontId="4" fillId="0" borderId="1" xfId="5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4" fillId="0" borderId="5" xfId="51" applyNumberFormat="1" applyFont="1" applyBorder="1" applyAlignment="1">
      <alignment horizontal="center" vertical="center" wrapText="1"/>
    </xf>
    <xf numFmtId="179" fontId="4" fillId="0" borderId="5" xfId="51" applyNumberFormat="1" applyFont="1" applyBorder="1" applyAlignment="1">
      <alignment horizontal="center" vertical="center" wrapText="1"/>
    </xf>
    <xf numFmtId="179" fontId="4" fillId="0" borderId="6" xfId="51" applyNumberFormat="1" applyFont="1" applyBorder="1" applyAlignment="1">
      <alignment horizontal="center" vertical="center" wrapText="1"/>
    </xf>
    <xf numFmtId="178" fontId="5" fillId="0" borderId="3" xfId="51" applyNumberFormat="1" applyFont="1" applyBorder="1" applyAlignment="1">
      <alignment horizontal="center" vertical="center" wrapText="1"/>
    </xf>
    <xf numFmtId="179" fontId="5" fillId="0" borderId="1" xfId="51" applyNumberFormat="1" applyFont="1" applyBorder="1" applyAlignment="1">
      <alignment horizontal="center" vertical="center" wrapText="1"/>
    </xf>
    <xf numFmtId="178" fontId="5" fillId="0" borderId="1" xfId="51" applyNumberFormat="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176" fontId="6" fillId="0" borderId="1" xfId="51" applyFont="1" applyBorder="1" applyAlignment="1">
      <alignment horizontal="center" vertical="center" wrapText="1"/>
    </xf>
    <xf numFmtId="179" fontId="6" fillId="0" borderId="1" xfId="51" applyNumberFormat="1" applyFont="1" applyBorder="1" applyAlignment="1">
      <alignment horizontal="center" vertical="center" wrapText="1"/>
    </xf>
    <xf numFmtId="178" fontId="7" fillId="0" borderId="1" xfId="51" applyNumberFormat="1" applyFont="1" applyBorder="1" applyAlignment="1">
      <alignment horizontal="center" vertical="center" wrapText="1"/>
    </xf>
    <xf numFmtId="179" fontId="7" fillId="0" borderId="1" xfId="51" applyNumberFormat="1" applyFont="1" applyBorder="1" applyAlignment="1">
      <alignment horizontal="center" vertical="center" wrapText="1"/>
    </xf>
    <xf numFmtId="179" fontId="7" fillId="0" borderId="7" xfId="51" applyNumberFormat="1" applyFont="1" applyBorder="1" applyAlignment="1">
      <alignment horizontal="center" vertical="center" wrapText="1"/>
    </xf>
    <xf numFmtId="178" fontId="7" fillId="0" borderId="7" xfId="5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8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 5 3" xfId="50"/>
    <cellStyle name="常规 2 2 14 7" xfId="51"/>
    <cellStyle name="常规 2 2 3" xfId="52"/>
    <cellStyle name="常规 3" xfId="53"/>
    <cellStyle name="千位分隔 2" xfId="54"/>
    <cellStyle name="常规_伴热材料_综合材料表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EA1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3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4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5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6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7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8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9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0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1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2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3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3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4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5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6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7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8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9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0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1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2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3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zoomScale="70" zoomScaleNormal="70" topLeftCell="A2" workbookViewId="0">
      <pane xSplit="5" topLeftCell="F1" activePane="topRight" state="frozen"/>
      <selection/>
      <selection pane="topRight" activeCell="A2" sqref="$A1:$XFD1048576"/>
    </sheetView>
  </sheetViews>
  <sheetFormatPr defaultColWidth="9" defaultRowHeight="13.5"/>
  <cols>
    <col min="1" max="1" width="6.26666666666667" customWidth="1"/>
    <col min="2" max="2" width="10.3666666666667" customWidth="1"/>
    <col min="3" max="3" width="26.2416666666667" customWidth="1"/>
    <col min="4" max="4" width="7.725" customWidth="1"/>
    <col min="5" max="5" width="10.8166666666667" style="1" customWidth="1"/>
    <col min="6" max="6" width="10.8166666666667" customWidth="1"/>
    <col min="7" max="7" width="14.2666666666667" customWidth="1"/>
    <col min="8" max="9" width="10.2666666666667" customWidth="1"/>
    <col min="10" max="10" width="12" style="2" customWidth="1"/>
    <col min="11" max="11" width="10.2666666666667" customWidth="1"/>
    <col min="12" max="12" width="11.775" customWidth="1"/>
    <col min="13" max="13" width="9.99166666666667" customWidth="1"/>
    <col min="14" max="14" width="11.9583333333333" style="1" customWidth="1"/>
    <col min="15" max="15" width="9.63333333333333" style="1" customWidth="1"/>
    <col min="16" max="16" width="10.725" customWidth="1"/>
    <col min="17" max="17" width="12.725" customWidth="1"/>
    <col min="18" max="18" width="10.3666666666667" customWidth="1"/>
    <col min="19" max="19" width="10.3666666666667" style="1" customWidth="1"/>
    <col min="20" max="20" width="10.3666666666667" customWidth="1"/>
    <col min="21" max="21" width="13.7666666666667" customWidth="1"/>
    <col min="22" max="22" width="10.3666666666667" customWidth="1"/>
    <col min="23" max="23" width="10.3666666666667" style="1" customWidth="1"/>
    <col min="24" max="24" width="10.3666666666667" customWidth="1"/>
    <col min="25" max="25" width="12.3166666666667" style="1" customWidth="1"/>
    <col min="26" max="26" width="10.3666666666667" customWidth="1"/>
    <col min="27" max="27" width="10.3666666666667" style="1" customWidth="1"/>
    <col min="28" max="28" width="10.9083333333333" customWidth="1"/>
    <col min="29" max="29" width="13.1833333333333" customWidth="1"/>
    <col min="30" max="30" width="9.725" customWidth="1"/>
  </cols>
  <sheetData>
    <row r="1" ht="48" customHeight="1" spans="1:30">
      <c r="A1" s="3" t="s">
        <v>0</v>
      </c>
      <c r="B1" s="3"/>
      <c r="C1" s="3"/>
      <c r="D1" s="3"/>
      <c r="E1" s="4"/>
      <c r="F1" s="3"/>
      <c r="G1" s="3"/>
      <c r="H1" s="3"/>
      <c r="I1" s="3"/>
      <c r="J1" s="4"/>
      <c r="K1" s="3"/>
      <c r="L1" s="3"/>
      <c r="M1" s="3"/>
      <c r="N1" s="4"/>
      <c r="O1" s="4"/>
      <c r="P1" s="3"/>
      <c r="Q1" s="3"/>
      <c r="R1" s="3"/>
      <c r="S1" s="4"/>
      <c r="T1" s="3"/>
      <c r="U1" s="3"/>
      <c r="V1" s="3"/>
      <c r="W1" s="4"/>
      <c r="X1" s="3"/>
      <c r="Y1" s="4"/>
      <c r="Z1" s="3"/>
      <c r="AA1" s="4"/>
      <c r="AB1" s="3"/>
      <c r="AC1" s="3"/>
      <c r="AD1" s="3"/>
    </row>
    <row r="2" ht="28" customHeight="1" spans="1:30">
      <c r="A2" s="5" t="s">
        <v>1</v>
      </c>
      <c r="B2" s="5"/>
      <c r="C2" s="5"/>
      <c r="D2" s="5"/>
      <c r="E2" s="6"/>
      <c r="F2" s="5"/>
      <c r="G2" s="5"/>
      <c r="H2" s="5"/>
      <c r="I2" s="5"/>
      <c r="J2" s="6"/>
      <c r="K2" s="5"/>
      <c r="L2" s="5" t="s">
        <v>2</v>
      </c>
      <c r="M2" s="5"/>
      <c r="N2" s="6"/>
      <c r="O2" s="7" t="s">
        <v>3</v>
      </c>
      <c r="P2" s="8"/>
      <c r="Q2" s="8"/>
      <c r="R2" s="9"/>
      <c r="S2" s="10" t="s">
        <v>3</v>
      </c>
      <c r="T2" s="8"/>
      <c r="U2" s="8"/>
      <c r="V2" s="9"/>
      <c r="W2" s="11" t="s">
        <v>3</v>
      </c>
      <c r="X2" s="12"/>
      <c r="Y2" s="11"/>
      <c r="Z2" s="12"/>
      <c r="AA2" s="10" t="s">
        <v>3</v>
      </c>
      <c r="AB2" s="8"/>
      <c r="AC2" s="8"/>
      <c r="AD2" s="9"/>
    </row>
    <row r="3" ht="28" customHeight="1" spans="1:30">
      <c r="A3" s="5"/>
      <c r="B3" s="5"/>
      <c r="C3" s="5"/>
      <c r="D3" s="5"/>
      <c r="E3" s="6"/>
      <c r="F3" s="5"/>
      <c r="G3" s="5"/>
      <c r="H3" s="5"/>
      <c r="I3" s="5"/>
      <c r="J3" s="6"/>
      <c r="K3" s="5"/>
      <c r="L3" s="5"/>
      <c r="M3" s="5"/>
      <c r="N3" s="6"/>
      <c r="O3" s="13" t="s">
        <v>4</v>
      </c>
      <c r="P3" s="14"/>
      <c r="Q3" s="14"/>
      <c r="R3" s="15"/>
      <c r="S3" s="16" t="s">
        <v>5</v>
      </c>
      <c r="T3" s="14"/>
      <c r="U3" s="14"/>
      <c r="V3" s="15"/>
      <c r="W3" s="17" t="s">
        <v>6</v>
      </c>
      <c r="X3" s="18"/>
      <c r="Y3" s="17"/>
      <c r="Z3" s="18"/>
      <c r="AA3" s="16" t="s">
        <v>7</v>
      </c>
      <c r="AB3" s="14"/>
      <c r="AC3" s="14"/>
      <c r="AD3" s="15"/>
    </row>
    <row r="4" ht="28" customHeight="1" spans="1:30">
      <c r="A4" s="5" t="s">
        <v>8</v>
      </c>
      <c r="B4" s="5"/>
      <c r="C4" s="5"/>
      <c r="D4" s="5"/>
      <c r="E4" s="6"/>
      <c r="F4" s="5"/>
      <c r="G4" s="5"/>
      <c r="H4" s="5"/>
      <c r="I4" s="5"/>
      <c r="J4" s="6"/>
      <c r="K4" s="5"/>
      <c r="L4" s="5"/>
      <c r="M4" s="5"/>
      <c r="N4" s="6"/>
      <c r="O4" s="13" t="s">
        <v>9</v>
      </c>
      <c r="P4" s="14"/>
      <c r="Q4" s="14"/>
      <c r="R4" s="15"/>
      <c r="S4" s="16" t="s">
        <v>10</v>
      </c>
      <c r="T4" s="14"/>
      <c r="U4" s="14"/>
      <c r="V4" s="15"/>
      <c r="W4" s="17" t="s">
        <v>11</v>
      </c>
      <c r="X4" s="18"/>
      <c r="Y4" s="17"/>
      <c r="Z4" s="18"/>
      <c r="AA4" s="16" t="s">
        <v>12</v>
      </c>
      <c r="AB4" s="14"/>
      <c r="AC4" s="14"/>
      <c r="AD4" s="15"/>
    </row>
    <row r="5" ht="28" customHeight="1" spans="1:30">
      <c r="A5" s="19" t="s">
        <v>13</v>
      </c>
      <c r="B5" s="19"/>
      <c r="C5" s="19"/>
      <c r="D5" s="19"/>
      <c r="E5" s="20"/>
      <c r="F5" s="19"/>
      <c r="G5" s="19"/>
      <c r="H5" s="19"/>
      <c r="I5" s="19"/>
      <c r="J5" s="20"/>
      <c r="K5" s="19"/>
      <c r="L5" s="5"/>
      <c r="M5" s="5"/>
      <c r="N5" s="6"/>
      <c r="O5" s="21" t="s">
        <v>14</v>
      </c>
      <c r="P5" s="22"/>
      <c r="Q5" s="22"/>
      <c r="R5" s="23"/>
      <c r="S5" s="21" t="s">
        <v>14</v>
      </c>
      <c r="T5" s="22"/>
      <c r="U5" s="22"/>
      <c r="V5" s="23"/>
      <c r="W5" s="21" t="s">
        <v>15</v>
      </c>
      <c r="X5" s="22"/>
      <c r="Y5" s="21"/>
      <c r="Z5" s="23"/>
      <c r="AA5" s="21" t="s">
        <v>16</v>
      </c>
      <c r="AB5" s="22"/>
      <c r="AC5" s="22"/>
      <c r="AD5" s="23"/>
    </row>
    <row r="6" ht="28" customHeight="1" spans="1:30">
      <c r="A6" s="5" t="s">
        <v>17</v>
      </c>
      <c r="B6" s="5"/>
      <c r="C6" s="5"/>
      <c r="D6" s="5"/>
      <c r="E6" s="6"/>
      <c r="F6" s="5"/>
      <c r="G6" s="5"/>
      <c r="H6" s="5"/>
      <c r="I6" s="5"/>
      <c r="J6" s="6"/>
      <c r="K6" s="5"/>
      <c r="L6" s="5"/>
      <c r="M6" s="5"/>
      <c r="N6" s="6"/>
      <c r="O6" s="24" t="s">
        <v>18</v>
      </c>
      <c r="P6" s="25"/>
      <c r="Q6" s="25"/>
      <c r="R6" s="25"/>
      <c r="S6" s="26"/>
      <c r="T6" s="25"/>
      <c r="U6" s="25"/>
      <c r="V6" s="25"/>
      <c r="W6" s="26"/>
      <c r="X6" s="25"/>
      <c r="Y6" s="26"/>
      <c r="Z6" s="25"/>
      <c r="AA6" s="26"/>
      <c r="AB6" s="25"/>
      <c r="AC6" s="25"/>
      <c r="AD6" s="25"/>
    </row>
    <row r="7" ht="46" customHeight="1" spans="1:30">
      <c r="A7" s="27" t="s">
        <v>19</v>
      </c>
      <c r="B7" s="28" t="s">
        <v>20</v>
      </c>
      <c r="C7" s="29" t="s">
        <v>21</v>
      </c>
      <c r="D7" s="28" t="s">
        <v>22</v>
      </c>
      <c r="E7" s="30" t="s">
        <v>23</v>
      </c>
      <c r="F7" s="31" t="s">
        <v>24</v>
      </c>
      <c r="G7" s="31" t="s">
        <v>25</v>
      </c>
      <c r="H7" s="31" t="s">
        <v>26</v>
      </c>
      <c r="I7" s="31" t="s">
        <v>27</v>
      </c>
      <c r="J7" s="30" t="s">
        <v>28</v>
      </c>
      <c r="K7" s="31" t="s">
        <v>29</v>
      </c>
      <c r="L7" s="32" t="s">
        <v>30</v>
      </c>
      <c r="M7" s="32" t="s">
        <v>31</v>
      </c>
      <c r="N7" s="33" t="s">
        <v>32</v>
      </c>
      <c r="O7" s="33" t="s">
        <v>30</v>
      </c>
      <c r="P7" s="32" t="s">
        <v>31</v>
      </c>
      <c r="Q7" s="32" t="s">
        <v>32</v>
      </c>
      <c r="R7" s="32" t="s">
        <v>26</v>
      </c>
      <c r="S7" s="33" t="s">
        <v>30</v>
      </c>
      <c r="T7" s="32" t="s">
        <v>31</v>
      </c>
      <c r="U7" s="32" t="s">
        <v>32</v>
      </c>
      <c r="V7" s="32" t="s">
        <v>26</v>
      </c>
      <c r="W7" s="33" t="s">
        <v>30</v>
      </c>
      <c r="X7" s="32" t="s">
        <v>31</v>
      </c>
      <c r="Y7" s="33" t="s">
        <v>32</v>
      </c>
      <c r="Z7" s="34" t="s">
        <v>26</v>
      </c>
      <c r="AA7" s="33" t="s">
        <v>30</v>
      </c>
      <c r="AB7" s="32" t="s">
        <v>31</v>
      </c>
      <c r="AC7" s="32" t="s">
        <v>32</v>
      </c>
      <c r="AD7" s="32" t="s">
        <v>26</v>
      </c>
    </row>
    <row r="8" ht="28" customHeight="1" spans="1:30">
      <c r="A8" s="35">
        <v>1</v>
      </c>
      <c r="B8" s="36" t="s">
        <v>33</v>
      </c>
      <c r="C8" s="36" t="s">
        <v>34</v>
      </c>
      <c r="D8" s="36" t="s">
        <v>35</v>
      </c>
      <c r="E8" s="36">
        <v>0.44</v>
      </c>
      <c r="F8" s="37" t="s">
        <v>36</v>
      </c>
      <c r="G8" s="36">
        <v>4300</v>
      </c>
      <c r="H8" s="36"/>
      <c r="I8" s="36">
        <f t="shared" ref="I8:I31" si="0">G8/1.13</f>
        <v>3805.30973451327</v>
      </c>
      <c r="J8" s="38">
        <f>E27*G18</f>
        <v>324865</v>
      </c>
      <c r="K8" s="39"/>
      <c r="L8" s="40">
        <f>MIN(O8,S8,W8,AA8)</f>
        <v>3640</v>
      </c>
      <c r="M8" s="41">
        <f>L8/1.13</f>
        <v>3221.2389380531</v>
      </c>
      <c r="N8" s="41">
        <f>L8*E8</f>
        <v>1601.6</v>
      </c>
      <c r="O8" s="48">
        <v>4480</v>
      </c>
      <c r="P8" s="36">
        <f>O8/1.13</f>
        <v>3964.60176991151</v>
      </c>
      <c r="Q8" s="36">
        <f>O8*E8</f>
        <v>1971.2</v>
      </c>
      <c r="R8" s="36"/>
      <c r="S8" s="40">
        <v>3640</v>
      </c>
      <c r="T8" s="36">
        <f>S8/1.13</f>
        <v>3221.2389380531</v>
      </c>
      <c r="U8" s="36">
        <f>S8*E8</f>
        <v>1601.6</v>
      </c>
      <c r="V8" s="36"/>
      <c r="W8" s="36">
        <v>4605</v>
      </c>
      <c r="X8" s="36">
        <f>W8/1.13</f>
        <v>4075.22123893805</v>
      </c>
      <c r="Y8" s="36">
        <f>W8*E8</f>
        <v>2026.2</v>
      </c>
      <c r="Z8" s="36"/>
      <c r="AA8" s="36">
        <v>4120</v>
      </c>
      <c r="AB8" s="36">
        <f>AA8/1.13</f>
        <v>3646.01769911504</v>
      </c>
      <c r="AC8" s="36">
        <f>AA8*E8</f>
        <v>1812.8</v>
      </c>
      <c r="AD8" s="36" t="s">
        <v>37</v>
      </c>
    </row>
    <row r="9" ht="28" customHeight="1" spans="1:30">
      <c r="A9" s="35">
        <v>2</v>
      </c>
      <c r="B9" s="36" t="s">
        <v>38</v>
      </c>
      <c r="C9" s="36" t="s">
        <v>39</v>
      </c>
      <c r="D9" s="36" t="s">
        <v>35</v>
      </c>
      <c r="E9" s="36">
        <v>1.2</v>
      </c>
      <c r="F9" s="37" t="s">
        <v>40</v>
      </c>
      <c r="G9" s="36">
        <v>4300</v>
      </c>
      <c r="H9" s="36"/>
      <c r="I9" s="36">
        <f t="shared" si="0"/>
        <v>3805.30973451327</v>
      </c>
      <c r="J9" s="43"/>
      <c r="K9" s="44"/>
      <c r="L9" s="40">
        <f t="shared" ref="L9:L26" si="1">MIN(O9,S9,W9,AA9)</f>
        <v>3830</v>
      </c>
      <c r="M9" s="41">
        <f t="shared" ref="M9:M26" si="2">L9/1.13</f>
        <v>3389.38053097345</v>
      </c>
      <c r="N9" s="41">
        <f t="shared" ref="N9:N26" si="3">L9*E9</f>
        <v>4596</v>
      </c>
      <c r="O9" s="40">
        <v>3830</v>
      </c>
      <c r="P9" s="36">
        <f t="shared" ref="P9:P26" si="4">O9/1.13</f>
        <v>3389.38053097345</v>
      </c>
      <c r="Q9" s="36">
        <f t="shared" ref="Q9:Q26" si="5">O9*E9</f>
        <v>4596</v>
      </c>
      <c r="R9" s="36"/>
      <c r="S9" s="36">
        <v>3870</v>
      </c>
      <c r="T9" s="36">
        <f t="shared" ref="T9:T26" si="6">S9/1.13</f>
        <v>3424.77876106195</v>
      </c>
      <c r="U9" s="36">
        <f t="shared" ref="U9:U26" si="7">S9*E9</f>
        <v>4644</v>
      </c>
      <c r="V9" s="36"/>
      <c r="W9" s="36">
        <v>3887</v>
      </c>
      <c r="X9" s="36">
        <f t="shared" ref="X9:X26" si="8">W9/1.13</f>
        <v>3439.82300884956</v>
      </c>
      <c r="Y9" s="36">
        <f t="shared" ref="Y9:Y26" si="9">W9*E9</f>
        <v>4664.4</v>
      </c>
      <c r="Z9" s="36"/>
      <c r="AA9" s="36">
        <v>4030</v>
      </c>
      <c r="AB9" s="36">
        <f t="shared" ref="AB9:AB26" si="10">AA9/1.13</f>
        <v>3566.37168141593</v>
      </c>
      <c r="AC9" s="36">
        <f t="shared" ref="AC9:AC26" si="11">AA9*E9</f>
        <v>4836</v>
      </c>
      <c r="AD9" s="36" t="s">
        <v>37</v>
      </c>
    </row>
    <row r="10" ht="28" customHeight="1" spans="1:30">
      <c r="A10" s="35">
        <v>3</v>
      </c>
      <c r="B10" s="36" t="s">
        <v>38</v>
      </c>
      <c r="C10" s="36" t="s">
        <v>41</v>
      </c>
      <c r="D10" s="36" t="s">
        <v>35</v>
      </c>
      <c r="E10" s="36">
        <v>0.19</v>
      </c>
      <c r="F10" s="37" t="s">
        <v>40</v>
      </c>
      <c r="G10" s="36">
        <v>4300</v>
      </c>
      <c r="H10" s="36"/>
      <c r="I10" s="36">
        <f t="shared" si="0"/>
        <v>3805.30973451327</v>
      </c>
      <c r="J10" s="43"/>
      <c r="K10" s="44"/>
      <c r="L10" s="40">
        <f t="shared" si="1"/>
        <v>3860</v>
      </c>
      <c r="M10" s="41">
        <f t="shared" si="2"/>
        <v>3415.92920353982</v>
      </c>
      <c r="N10" s="41">
        <f t="shared" si="3"/>
        <v>733.4</v>
      </c>
      <c r="O10" s="40">
        <v>3860</v>
      </c>
      <c r="P10" s="36">
        <f t="shared" si="4"/>
        <v>3415.92920353982</v>
      </c>
      <c r="Q10" s="36">
        <f t="shared" si="5"/>
        <v>733.4</v>
      </c>
      <c r="R10" s="36"/>
      <c r="S10" s="36">
        <v>3900</v>
      </c>
      <c r="T10" s="36">
        <f t="shared" si="6"/>
        <v>3451.32743362832</v>
      </c>
      <c r="U10" s="36">
        <f t="shared" si="7"/>
        <v>741</v>
      </c>
      <c r="V10" s="36"/>
      <c r="W10" s="36">
        <v>3919</v>
      </c>
      <c r="X10" s="36">
        <f t="shared" si="8"/>
        <v>3468.14159292035</v>
      </c>
      <c r="Y10" s="36">
        <f t="shared" si="9"/>
        <v>744.61</v>
      </c>
      <c r="Z10" s="36"/>
      <c r="AA10" s="36">
        <v>4060</v>
      </c>
      <c r="AB10" s="36">
        <f t="shared" si="10"/>
        <v>3592.9203539823</v>
      </c>
      <c r="AC10" s="36">
        <f t="shared" si="11"/>
        <v>771.4</v>
      </c>
      <c r="AD10" s="36" t="s">
        <v>37</v>
      </c>
    </row>
    <row r="11" ht="28" customHeight="1" spans="1:30">
      <c r="A11" s="35">
        <v>4</v>
      </c>
      <c r="B11" s="36" t="s">
        <v>42</v>
      </c>
      <c r="C11" s="36" t="s">
        <v>43</v>
      </c>
      <c r="D11" s="36" t="s">
        <v>35</v>
      </c>
      <c r="E11" s="36">
        <v>3.02</v>
      </c>
      <c r="F11" s="37" t="s">
        <v>40</v>
      </c>
      <c r="G11" s="36">
        <v>4300</v>
      </c>
      <c r="H11" s="36"/>
      <c r="I11" s="36">
        <f t="shared" si="0"/>
        <v>3805.30973451327</v>
      </c>
      <c r="J11" s="43"/>
      <c r="K11" s="44"/>
      <c r="L11" s="40">
        <f t="shared" si="1"/>
        <v>3770</v>
      </c>
      <c r="M11" s="41">
        <f t="shared" si="2"/>
        <v>3336.28318584071</v>
      </c>
      <c r="N11" s="41">
        <f t="shared" si="3"/>
        <v>11385.4</v>
      </c>
      <c r="O11" s="40">
        <v>3770</v>
      </c>
      <c r="P11" s="36">
        <f t="shared" si="4"/>
        <v>3336.28318584071</v>
      </c>
      <c r="Q11" s="36">
        <f t="shared" si="5"/>
        <v>11385.4</v>
      </c>
      <c r="R11" s="36"/>
      <c r="S11" s="36">
        <v>3870</v>
      </c>
      <c r="T11" s="36">
        <f t="shared" si="6"/>
        <v>3424.77876106195</v>
      </c>
      <c r="U11" s="36">
        <f t="shared" si="7"/>
        <v>11687.4</v>
      </c>
      <c r="V11" s="36"/>
      <c r="W11" s="36">
        <v>3824</v>
      </c>
      <c r="X11" s="36">
        <f t="shared" si="8"/>
        <v>3384.07079646018</v>
      </c>
      <c r="Y11" s="36">
        <f t="shared" si="9"/>
        <v>11548.48</v>
      </c>
      <c r="Z11" s="36"/>
      <c r="AA11" s="36">
        <v>3910</v>
      </c>
      <c r="AB11" s="36">
        <f t="shared" si="10"/>
        <v>3460.17699115044</v>
      </c>
      <c r="AC11" s="36">
        <f t="shared" si="11"/>
        <v>11808.2</v>
      </c>
      <c r="AD11" s="36" t="s">
        <v>37</v>
      </c>
    </row>
    <row r="12" ht="28" customHeight="1" spans="1:30">
      <c r="A12" s="35">
        <v>5</v>
      </c>
      <c r="B12" s="36" t="s">
        <v>44</v>
      </c>
      <c r="C12" s="36" t="s">
        <v>45</v>
      </c>
      <c r="D12" s="36" t="s">
        <v>35</v>
      </c>
      <c r="E12" s="36">
        <v>1.12</v>
      </c>
      <c r="F12" s="37" t="s">
        <v>40</v>
      </c>
      <c r="G12" s="36">
        <v>4300</v>
      </c>
      <c r="H12" s="36"/>
      <c r="I12" s="36">
        <f t="shared" si="0"/>
        <v>3805.30973451327</v>
      </c>
      <c r="J12" s="43"/>
      <c r="K12" s="44"/>
      <c r="L12" s="40">
        <f t="shared" si="1"/>
        <v>4160</v>
      </c>
      <c r="M12" s="41">
        <f t="shared" si="2"/>
        <v>3681.41592920354</v>
      </c>
      <c r="N12" s="41">
        <f t="shared" si="3"/>
        <v>4659.2</v>
      </c>
      <c r="O12" s="40">
        <v>4160</v>
      </c>
      <c r="P12" s="36">
        <f t="shared" si="4"/>
        <v>3681.41592920354</v>
      </c>
      <c r="Q12" s="36">
        <f t="shared" si="5"/>
        <v>4659.2</v>
      </c>
      <c r="R12" s="36"/>
      <c r="S12" s="36">
        <v>4550</v>
      </c>
      <c r="T12" s="36">
        <f t="shared" si="6"/>
        <v>4026.54867256637</v>
      </c>
      <c r="U12" s="36">
        <f t="shared" si="7"/>
        <v>5096</v>
      </c>
      <c r="V12" s="36"/>
      <c r="W12" s="36">
        <v>4171</v>
      </c>
      <c r="X12" s="36">
        <f t="shared" si="8"/>
        <v>3691.15044247788</v>
      </c>
      <c r="Y12" s="36">
        <f t="shared" si="9"/>
        <v>4671.52</v>
      </c>
      <c r="Z12" s="36"/>
      <c r="AA12" s="36">
        <v>4900</v>
      </c>
      <c r="AB12" s="36">
        <f t="shared" si="10"/>
        <v>4336.28318584071</v>
      </c>
      <c r="AC12" s="36">
        <f t="shared" si="11"/>
        <v>5488</v>
      </c>
      <c r="AD12" s="36" t="s">
        <v>37</v>
      </c>
    </row>
    <row r="13" ht="28" customHeight="1" spans="1:30">
      <c r="A13" s="35">
        <v>6</v>
      </c>
      <c r="B13" s="36" t="s">
        <v>46</v>
      </c>
      <c r="C13" s="36" t="s">
        <v>47</v>
      </c>
      <c r="D13" s="36" t="s">
        <v>35</v>
      </c>
      <c r="E13" s="36">
        <v>0.99</v>
      </c>
      <c r="F13" s="37" t="s">
        <v>36</v>
      </c>
      <c r="G13" s="36">
        <v>4300</v>
      </c>
      <c r="H13" s="36"/>
      <c r="I13" s="36">
        <f t="shared" si="0"/>
        <v>3805.30973451327</v>
      </c>
      <c r="J13" s="43"/>
      <c r="K13" s="44"/>
      <c r="L13" s="40">
        <f t="shared" si="1"/>
        <v>3730</v>
      </c>
      <c r="M13" s="41">
        <f t="shared" si="2"/>
        <v>3300.88495575221</v>
      </c>
      <c r="N13" s="41">
        <f t="shared" si="3"/>
        <v>3692.7</v>
      </c>
      <c r="O13" s="40">
        <v>3730</v>
      </c>
      <c r="P13" s="36">
        <f t="shared" si="4"/>
        <v>3300.88495575221</v>
      </c>
      <c r="Q13" s="36">
        <f t="shared" si="5"/>
        <v>3692.7</v>
      </c>
      <c r="R13" s="36"/>
      <c r="S13" s="36">
        <v>3770</v>
      </c>
      <c r="T13" s="36">
        <f t="shared" si="6"/>
        <v>3336.28318584071</v>
      </c>
      <c r="U13" s="36">
        <f t="shared" si="7"/>
        <v>3732.3</v>
      </c>
      <c r="V13" s="36"/>
      <c r="W13" s="36">
        <v>3772</v>
      </c>
      <c r="X13" s="36">
        <f t="shared" si="8"/>
        <v>3338.05309734513</v>
      </c>
      <c r="Y13" s="36">
        <f t="shared" si="9"/>
        <v>3734.28</v>
      </c>
      <c r="Z13" s="36"/>
      <c r="AA13" s="36">
        <v>3870</v>
      </c>
      <c r="AB13" s="36">
        <f t="shared" si="10"/>
        <v>3424.77876106195</v>
      </c>
      <c r="AC13" s="36">
        <f t="shared" si="11"/>
        <v>3831.3</v>
      </c>
      <c r="AD13" s="36" t="s">
        <v>37</v>
      </c>
    </row>
    <row r="14" ht="28" customHeight="1" spans="1:30">
      <c r="A14" s="35">
        <v>7</v>
      </c>
      <c r="B14" s="36" t="s">
        <v>46</v>
      </c>
      <c r="C14" s="36" t="s">
        <v>48</v>
      </c>
      <c r="D14" s="36" t="s">
        <v>35</v>
      </c>
      <c r="E14" s="36">
        <v>3.29</v>
      </c>
      <c r="F14" s="37" t="s">
        <v>36</v>
      </c>
      <c r="G14" s="36">
        <v>4300</v>
      </c>
      <c r="H14" s="36"/>
      <c r="I14" s="36">
        <f t="shared" si="0"/>
        <v>3805.30973451327</v>
      </c>
      <c r="J14" s="43"/>
      <c r="K14" s="44"/>
      <c r="L14" s="40">
        <f t="shared" si="1"/>
        <v>3760</v>
      </c>
      <c r="M14" s="41">
        <f t="shared" si="2"/>
        <v>3327.43362831858</v>
      </c>
      <c r="N14" s="41">
        <f t="shared" si="3"/>
        <v>12370.4</v>
      </c>
      <c r="O14" s="40">
        <v>3760</v>
      </c>
      <c r="P14" s="36">
        <f t="shared" si="4"/>
        <v>3327.43362831858</v>
      </c>
      <c r="Q14" s="36">
        <f t="shared" si="5"/>
        <v>12370.4</v>
      </c>
      <c r="R14" s="36"/>
      <c r="S14" s="36">
        <v>3820</v>
      </c>
      <c r="T14" s="36">
        <f t="shared" si="6"/>
        <v>3380.53097345133</v>
      </c>
      <c r="U14" s="36">
        <f t="shared" si="7"/>
        <v>12567.8</v>
      </c>
      <c r="V14" s="36"/>
      <c r="W14" s="36">
        <v>3835</v>
      </c>
      <c r="X14" s="36">
        <f t="shared" si="8"/>
        <v>3393.80530973451</v>
      </c>
      <c r="Y14" s="36">
        <f t="shared" si="9"/>
        <v>12617.15</v>
      </c>
      <c r="Z14" s="36"/>
      <c r="AA14" s="36">
        <v>3920</v>
      </c>
      <c r="AB14" s="36">
        <f t="shared" si="10"/>
        <v>3469.02654867257</v>
      </c>
      <c r="AC14" s="36">
        <f t="shared" si="11"/>
        <v>12896.8</v>
      </c>
      <c r="AD14" s="36" t="s">
        <v>37</v>
      </c>
    </row>
    <row r="15" ht="28" customHeight="1" spans="1:30">
      <c r="A15" s="35">
        <v>8</v>
      </c>
      <c r="B15" s="36" t="s">
        <v>46</v>
      </c>
      <c r="C15" s="46" t="s">
        <v>49</v>
      </c>
      <c r="D15" s="36" t="s">
        <v>35</v>
      </c>
      <c r="E15" s="36">
        <v>4.37</v>
      </c>
      <c r="F15" s="37" t="s">
        <v>36</v>
      </c>
      <c r="G15" s="36">
        <v>4300</v>
      </c>
      <c r="H15" s="36"/>
      <c r="I15" s="36">
        <f t="shared" si="0"/>
        <v>3805.30973451327</v>
      </c>
      <c r="J15" s="43"/>
      <c r="K15" s="44"/>
      <c r="L15" s="40">
        <f t="shared" si="1"/>
        <v>3780</v>
      </c>
      <c r="M15" s="41">
        <f t="shared" si="2"/>
        <v>3345.13274336283</v>
      </c>
      <c r="N15" s="41">
        <f t="shared" si="3"/>
        <v>16518.6</v>
      </c>
      <c r="O15" s="40">
        <v>3780</v>
      </c>
      <c r="P15" s="36">
        <f t="shared" si="4"/>
        <v>3345.13274336283</v>
      </c>
      <c r="Q15" s="36">
        <f t="shared" si="5"/>
        <v>16518.6</v>
      </c>
      <c r="R15" s="36"/>
      <c r="S15" s="36">
        <v>3820</v>
      </c>
      <c r="T15" s="36">
        <f t="shared" si="6"/>
        <v>3380.53097345133</v>
      </c>
      <c r="U15" s="36">
        <f t="shared" si="7"/>
        <v>16693.4</v>
      </c>
      <c r="V15" s="36"/>
      <c r="W15" s="36">
        <v>3856</v>
      </c>
      <c r="X15" s="36">
        <f t="shared" si="8"/>
        <v>3412.38938053097</v>
      </c>
      <c r="Y15" s="36">
        <f t="shared" si="9"/>
        <v>16850.72</v>
      </c>
      <c r="Z15" s="36"/>
      <c r="AA15" s="36">
        <v>3920</v>
      </c>
      <c r="AB15" s="36">
        <f t="shared" si="10"/>
        <v>3469.02654867257</v>
      </c>
      <c r="AC15" s="36">
        <f t="shared" si="11"/>
        <v>17130.4</v>
      </c>
      <c r="AD15" s="36" t="s">
        <v>37</v>
      </c>
    </row>
    <row r="16" ht="28" customHeight="1" spans="1:30">
      <c r="A16" s="35">
        <v>9</v>
      </c>
      <c r="B16" s="36" t="s">
        <v>46</v>
      </c>
      <c r="C16" s="46" t="s">
        <v>50</v>
      </c>
      <c r="D16" s="36" t="s">
        <v>35</v>
      </c>
      <c r="E16" s="36">
        <v>5.16</v>
      </c>
      <c r="F16" s="37" t="s">
        <v>36</v>
      </c>
      <c r="G16" s="36">
        <v>4300</v>
      </c>
      <c r="H16" s="36"/>
      <c r="I16" s="36">
        <f t="shared" si="0"/>
        <v>3805.30973451327</v>
      </c>
      <c r="J16" s="43"/>
      <c r="K16" s="44"/>
      <c r="L16" s="40">
        <f t="shared" si="1"/>
        <v>3740</v>
      </c>
      <c r="M16" s="41">
        <f t="shared" si="2"/>
        <v>3309.73451327434</v>
      </c>
      <c r="N16" s="41">
        <f t="shared" si="3"/>
        <v>19298.4</v>
      </c>
      <c r="O16" s="40">
        <v>3740</v>
      </c>
      <c r="P16" s="36">
        <f t="shared" si="4"/>
        <v>3309.73451327434</v>
      </c>
      <c r="Q16" s="36">
        <f t="shared" si="5"/>
        <v>19298.4</v>
      </c>
      <c r="R16" s="36"/>
      <c r="S16" s="36">
        <v>3790</v>
      </c>
      <c r="T16" s="36">
        <f t="shared" si="6"/>
        <v>3353.98230088496</v>
      </c>
      <c r="U16" s="36">
        <f t="shared" si="7"/>
        <v>19556.4</v>
      </c>
      <c r="V16" s="36"/>
      <c r="W16" s="36">
        <v>3793</v>
      </c>
      <c r="X16" s="36">
        <f t="shared" si="8"/>
        <v>3356.63716814159</v>
      </c>
      <c r="Y16" s="36">
        <f t="shared" si="9"/>
        <v>19571.88</v>
      </c>
      <c r="Z16" s="36"/>
      <c r="AA16" s="36">
        <v>3860</v>
      </c>
      <c r="AB16" s="36">
        <f t="shared" si="10"/>
        <v>3415.92920353982</v>
      </c>
      <c r="AC16" s="36">
        <f t="shared" si="11"/>
        <v>19917.6</v>
      </c>
      <c r="AD16" s="36" t="s">
        <v>37</v>
      </c>
    </row>
    <row r="17" ht="28" customHeight="1" spans="1:30">
      <c r="A17" s="35">
        <v>10</v>
      </c>
      <c r="B17" s="36" t="s">
        <v>46</v>
      </c>
      <c r="C17" s="36" t="s">
        <v>51</v>
      </c>
      <c r="D17" s="36" t="s">
        <v>35</v>
      </c>
      <c r="E17" s="36">
        <v>5.03</v>
      </c>
      <c r="F17" s="37" t="s">
        <v>36</v>
      </c>
      <c r="G17" s="36">
        <v>4300</v>
      </c>
      <c r="H17" s="36"/>
      <c r="I17" s="36">
        <f t="shared" si="0"/>
        <v>3805.30973451327</v>
      </c>
      <c r="J17" s="43"/>
      <c r="K17" s="44"/>
      <c r="L17" s="40">
        <f t="shared" si="1"/>
        <v>3730</v>
      </c>
      <c r="M17" s="41">
        <f t="shared" si="2"/>
        <v>3300.88495575221</v>
      </c>
      <c r="N17" s="41">
        <f t="shared" si="3"/>
        <v>18761.9</v>
      </c>
      <c r="O17" s="40">
        <v>3730</v>
      </c>
      <c r="P17" s="36">
        <f t="shared" si="4"/>
        <v>3300.88495575221</v>
      </c>
      <c r="Q17" s="36">
        <f t="shared" si="5"/>
        <v>18761.9</v>
      </c>
      <c r="R17" s="36"/>
      <c r="S17" s="36">
        <v>3770</v>
      </c>
      <c r="T17" s="36">
        <f t="shared" si="6"/>
        <v>3336.28318584071</v>
      </c>
      <c r="U17" s="36">
        <f t="shared" si="7"/>
        <v>18963.1</v>
      </c>
      <c r="V17" s="36"/>
      <c r="W17" s="36">
        <v>3782</v>
      </c>
      <c r="X17" s="36">
        <f t="shared" si="8"/>
        <v>3346.90265486726</v>
      </c>
      <c r="Y17" s="36">
        <f t="shared" si="9"/>
        <v>19023.46</v>
      </c>
      <c r="Z17" s="36"/>
      <c r="AA17" s="36">
        <v>3860</v>
      </c>
      <c r="AB17" s="36">
        <f t="shared" si="10"/>
        <v>3415.92920353982</v>
      </c>
      <c r="AC17" s="36">
        <f t="shared" si="11"/>
        <v>19415.8</v>
      </c>
      <c r="AD17" s="36" t="s">
        <v>37</v>
      </c>
    </row>
    <row r="18" ht="28" customHeight="1" spans="1:30">
      <c r="A18" s="35">
        <v>11</v>
      </c>
      <c r="B18" s="36" t="s">
        <v>46</v>
      </c>
      <c r="C18" s="36" t="s">
        <v>52</v>
      </c>
      <c r="D18" s="36" t="s">
        <v>35</v>
      </c>
      <c r="E18" s="36">
        <v>17.59</v>
      </c>
      <c r="F18" s="37" t="s">
        <v>36</v>
      </c>
      <c r="G18" s="36">
        <v>4300</v>
      </c>
      <c r="H18" s="36"/>
      <c r="I18" s="36">
        <f t="shared" si="0"/>
        <v>3805.30973451327</v>
      </c>
      <c r="J18" s="43"/>
      <c r="K18" s="44"/>
      <c r="L18" s="40">
        <f t="shared" si="1"/>
        <v>3780</v>
      </c>
      <c r="M18" s="41">
        <f t="shared" si="2"/>
        <v>3345.13274336283</v>
      </c>
      <c r="N18" s="41">
        <f t="shared" si="3"/>
        <v>66490.2</v>
      </c>
      <c r="O18" s="40">
        <v>3780</v>
      </c>
      <c r="P18" s="36">
        <f t="shared" si="4"/>
        <v>3345.13274336283</v>
      </c>
      <c r="Q18" s="36">
        <f t="shared" si="5"/>
        <v>66490.2</v>
      </c>
      <c r="R18" s="36"/>
      <c r="S18" s="36">
        <v>3820</v>
      </c>
      <c r="T18" s="36">
        <f t="shared" si="6"/>
        <v>3380.53097345133</v>
      </c>
      <c r="U18" s="36">
        <f t="shared" si="7"/>
        <v>67193.8</v>
      </c>
      <c r="V18" s="36"/>
      <c r="W18" s="36">
        <v>3856</v>
      </c>
      <c r="X18" s="36">
        <f t="shared" si="8"/>
        <v>3412.38938053097</v>
      </c>
      <c r="Y18" s="36">
        <f t="shared" si="9"/>
        <v>67827.04</v>
      </c>
      <c r="Z18" s="36"/>
      <c r="AA18" s="36">
        <v>3920</v>
      </c>
      <c r="AB18" s="36">
        <f t="shared" si="10"/>
        <v>3469.02654867257</v>
      </c>
      <c r="AC18" s="36">
        <f t="shared" si="11"/>
        <v>68952.8</v>
      </c>
      <c r="AD18" s="36" t="s">
        <v>37</v>
      </c>
    </row>
    <row r="19" ht="28" customHeight="1" spans="1:30">
      <c r="A19" s="35">
        <v>12</v>
      </c>
      <c r="B19" s="36" t="s">
        <v>46</v>
      </c>
      <c r="C19" s="36" t="s">
        <v>53</v>
      </c>
      <c r="D19" s="36" t="s">
        <v>35</v>
      </c>
      <c r="E19" s="36">
        <v>3.43</v>
      </c>
      <c r="F19" s="37" t="s">
        <v>36</v>
      </c>
      <c r="G19" s="36">
        <v>4300</v>
      </c>
      <c r="H19" s="36"/>
      <c r="I19" s="36">
        <f t="shared" si="0"/>
        <v>3805.30973451327</v>
      </c>
      <c r="J19" s="43"/>
      <c r="K19" s="44"/>
      <c r="L19" s="40">
        <f t="shared" si="1"/>
        <v>3750</v>
      </c>
      <c r="M19" s="41">
        <f t="shared" si="2"/>
        <v>3318.58407079646</v>
      </c>
      <c r="N19" s="41">
        <f t="shared" si="3"/>
        <v>12862.5</v>
      </c>
      <c r="O19" s="40">
        <v>3750</v>
      </c>
      <c r="P19" s="36">
        <f t="shared" si="4"/>
        <v>3318.58407079646</v>
      </c>
      <c r="Q19" s="36">
        <f t="shared" si="5"/>
        <v>12862.5</v>
      </c>
      <c r="R19" s="36"/>
      <c r="S19" s="36">
        <v>3790</v>
      </c>
      <c r="T19" s="36">
        <f t="shared" si="6"/>
        <v>3353.98230088496</v>
      </c>
      <c r="U19" s="36">
        <f t="shared" si="7"/>
        <v>12999.7</v>
      </c>
      <c r="V19" s="36"/>
      <c r="W19" s="36">
        <v>3782</v>
      </c>
      <c r="X19" s="36">
        <f t="shared" si="8"/>
        <v>3346.90265486726</v>
      </c>
      <c r="Y19" s="36">
        <f t="shared" si="9"/>
        <v>12972.26</v>
      </c>
      <c r="Z19" s="36"/>
      <c r="AA19" s="36">
        <v>3890</v>
      </c>
      <c r="AB19" s="36">
        <f t="shared" si="10"/>
        <v>3442.47787610619</v>
      </c>
      <c r="AC19" s="36">
        <f t="shared" si="11"/>
        <v>13342.7</v>
      </c>
      <c r="AD19" s="36" t="s">
        <v>37</v>
      </c>
    </row>
    <row r="20" ht="28" customHeight="1" spans="1:30">
      <c r="A20" s="35">
        <v>13</v>
      </c>
      <c r="B20" s="36" t="s">
        <v>54</v>
      </c>
      <c r="C20" s="36" t="s">
        <v>55</v>
      </c>
      <c r="D20" s="36" t="s">
        <v>35</v>
      </c>
      <c r="E20" s="36">
        <v>9.93</v>
      </c>
      <c r="F20" s="37" t="s">
        <v>40</v>
      </c>
      <c r="G20" s="36">
        <v>4300</v>
      </c>
      <c r="H20" s="36"/>
      <c r="I20" s="36">
        <f t="shared" si="0"/>
        <v>3805.30973451327</v>
      </c>
      <c r="J20" s="43"/>
      <c r="K20" s="44"/>
      <c r="L20" s="40">
        <f t="shared" si="1"/>
        <v>3650</v>
      </c>
      <c r="M20" s="41">
        <f t="shared" si="2"/>
        <v>3230.08849557522</v>
      </c>
      <c r="N20" s="41">
        <f t="shared" si="3"/>
        <v>36244.5</v>
      </c>
      <c r="O20" s="40">
        <v>3650</v>
      </c>
      <c r="P20" s="36">
        <f t="shared" si="4"/>
        <v>3230.08849557522</v>
      </c>
      <c r="Q20" s="36">
        <f t="shared" si="5"/>
        <v>36244.5</v>
      </c>
      <c r="R20" s="36"/>
      <c r="S20" s="36">
        <v>3690</v>
      </c>
      <c r="T20" s="36">
        <f t="shared" si="6"/>
        <v>3265.48672566372</v>
      </c>
      <c r="U20" s="36">
        <f t="shared" si="7"/>
        <v>36641.7</v>
      </c>
      <c r="V20" s="36"/>
      <c r="W20" s="36">
        <v>3698</v>
      </c>
      <c r="X20" s="36">
        <f t="shared" si="8"/>
        <v>3272.56637168142</v>
      </c>
      <c r="Y20" s="36">
        <f t="shared" si="9"/>
        <v>36721.14</v>
      </c>
      <c r="Z20" s="36"/>
      <c r="AA20" s="36">
        <v>3790</v>
      </c>
      <c r="AB20" s="36">
        <f t="shared" si="10"/>
        <v>3353.98230088496</v>
      </c>
      <c r="AC20" s="36">
        <f t="shared" si="11"/>
        <v>37634.7</v>
      </c>
      <c r="AD20" s="36"/>
    </row>
    <row r="21" ht="28" customHeight="1" spans="1:30">
      <c r="A21" s="35">
        <v>14</v>
      </c>
      <c r="B21" s="36" t="s">
        <v>56</v>
      </c>
      <c r="C21" s="36" t="s">
        <v>57</v>
      </c>
      <c r="D21" s="36" t="s">
        <v>35</v>
      </c>
      <c r="E21" s="36">
        <v>12.56</v>
      </c>
      <c r="F21" s="37" t="s">
        <v>40</v>
      </c>
      <c r="G21" s="36">
        <v>4300</v>
      </c>
      <c r="H21" s="36"/>
      <c r="I21" s="36">
        <f t="shared" si="0"/>
        <v>3805.30973451327</v>
      </c>
      <c r="J21" s="43"/>
      <c r="K21" s="44"/>
      <c r="L21" s="40">
        <f t="shared" si="1"/>
        <v>6230</v>
      </c>
      <c r="M21" s="41">
        <f t="shared" si="2"/>
        <v>5513.27433628319</v>
      </c>
      <c r="N21" s="41">
        <f t="shared" si="3"/>
        <v>78248.8</v>
      </c>
      <c r="O21" s="48">
        <v>6260</v>
      </c>
      <c r="P21" s="36">
        <f t="shared" si="4"/>
        <v>5539.82300884956</v>
      </c>
      <c r="Q21" s="36">
        <f t="shared" si="5"/>
        <v>78625.6</v>
      </c>
      <c r="R21" s="36"/>
      <c r="S21" s="40">
        <v>6230</v>
      </c>
      <c r="T21" s="36">
        <f t="shared" si="6"/>
        <v>5513.27433628319</v>
      </c>
      <c r="U21" s="36">
        <f t="shared" si="7"/>
        <v>78248.8</v>
      </c>
      <c r="V21" s="36"/>
      <c r="W21" s="36">
        <v>6247</v>
      </c>
      <c r="X21" s="36">
        <f t="shared" si="8"/>
        <v>5528.3185840708</v>
      </c>
      <c r="Y21" s="36">
        <f t="shared" si="9"/>
        <v>78462.32</v>
      </c>
      <c r="Z21" s="36"/>
      <c r="AA21" s="36">
        <v>6290</v>
      </c>
      <c r="AB21" s="36">
        <f t="shared" si="10"/>
        <v>5566.37168141593</v>
      </c>
      <c r="AC21" s="36">
        <f t="shared" si="11"/>
        <v>79002.4</v>
      </c>
      <c r="AD21" s="36" t="s">
        <v>37</v>
      </c>
    </row>
    <row r="22" ht="28" customHeight="1" spans="1:30">
      <c r="A22" s="35">
        <v>15</v>
      </c>
      <c r="B22" s="36" t="s">
        <v>58</v>
      </c>
      <c r="C22" s="36" t="s">
        <v>59</v>
      </c>
      <c r="D22" s="36" t="s">
        <v>35</v>
      </c>
      <c r="E22" s="36">
        <v>0.45</v>
      </c>
      <c r="F22" s="37" t="s">
        <v>40</v>
      </c>
      <c r="G22" s="36">
        <v>4300</v>
      </c>
      <c r="H22" s="36"/>
      <c r="I22" s="36">
        <f t="shared" si="0"/>
        <v>3805.30973451327</v>
      </c>
      <c r="J22" s="43"/>
      <c r="K22" s="44"/>
      <c r="L22" s="40">
        <f t="shared" si="1"/>
        <v>3620</v>
      </c>
      <c r="M22" s="41">
        <f t="shared" si="2"/>
        <v>3203.53982300885</v>
      </c>
      <c r="N22" s="41">
        <f t="shared" si="3"/>
        <v>1629</v>
      </c>
      <c r="O22" s="40">
        <v>3620</v>
      </c>
      <c r="P22" s="36">
        <f t="shared" si="4"/>
        <v>3203.53982300885</v>
      </c>
      <c r="Q22" s="36">
        <f t="shared" si="5"/>
        <v>1629</v>
      </c>
      <c r="R22" s="36"/>
      <c r="S22" s="36">
        <v>3660</v>
      </c>
      <c r="T22" s="36">
        <f t="shared" si="6"/>
        <v>3238.93805309735</v>
      </c>
      <c r="U22" s="36">
        <f t="shared" si="7"/>
        <v>1647</v>
      </c>
      <c r="V22" s="36"/>
      <c r="W22" s="36">
        <v>3677</v>
      </c>
      <c r="X22" s="36">
        <f t="shared" si="8"/>
        <v>3253.98230088496</v>
      </c>
      <c r="Y22" s="36">
        <f t="shared" si="9"/>
        <v>1654.65</v>
      </c>
      <c r="Z22" s="36"/>
      <c r="AA22" s="36">
        <v>3920</v>
      </c>
      <c r="AB22" s="36">
        <f t="shared" si="10"/>
        <v>3469.02654867257</v>
      </c>
      <c r="AC22" s="36">
        <f t="shared" si="11"/>
        <v>1764</v>
      </c>
      <c r="AD22" s="36" t="s">
        <v>37</v>
      </c>
    </row>
    <row r="23" ht="28" customHeight="1" spans="1:30">
      <c r="A23" s="35">
        <v>16</v>
      </c>
      <c r="B23" s="36" t="s">
        <v>60</v>
      </c>
      <c r="C23" s="36" t="s">
        <v>61</v>
      </c>
      <c r="D23" s="36" t="s">
        <v>35</v>
      </c>
      <c r="E23" s="36">
        <v>0.34</v>
      </c>
      <c r="F23" s="37" t="s">
        <v>40</v>
      </c>
      <c r="G23" s="36">
        <v>4300</v>
      </c>
      <c r="H23" s="36"/>
      <c r="I23" s="36">
        <f t="shared" si="0"/>
        <v>3805.30973451327</v>
      </c>
      <c r="J23" s="43"/>
      <c r="K23" s="44"/>
      <c r="L23" s="40">
        <f t="shared" si="1"/>
        <v>3760</v>
      </c>
      <c r="M23" s="41">
        <f t="shared" si="2"/>
        <v>3327.43362831858</v>
      </c>
      <c r="N23" s="41">
        <f t="shared" si="3"/>
        <v>1278.4</v>
      </c>
      <c r="O23" s="40">
        <v>3760</v>
      </c>
      <c r="P23" s="36">
        <f t="shared" si="4"/>
        <v>3327.43362831858</v>
      </c>
      <c r="Q23" s="36">
        <f t="shared" si="5"/>
        <v>1278.4</v>
      </c>
      <c r="R23" s="36"/>
      <c r="S23" s="36">
        <v>3800</v>
      </c>
      <c r="T23" s="36">
        <f t="shared" si="6"/>
        <v>3362.83185840708</v>
      </c>
      <c r="U23" s="36">
        <f t="shared" si="7"/>
        <v>1292</v>
      </c>
      <c r="V23" s="36"/>
      <c r="W23" s="36">
        <v>3814</v>
      </c>
      <c r="X23" s="36">
        <f t="shared" si="8"/>
        <v>3375.22123893805</v>
      </c>
      <c r="Y23" s="36">
        <f t="shared" si="9"/>
        <v>1296.76</v>
      </c>
      <c r="Z23" s="36"/>
      <c r="AA23" s="36">
        <v>3920</v>
      </c>
      <c r="AB23" s="36">
        <f t="shared" si="10"/>
        <v>3469.02654867257</v>
      </c>
      <c r="AC23" s="36">
        <f t="shared" si="11"/>
        <v>1332.8</v>
      </c>
      <c r="AD23" s="36" t="s">
        <v>37</v>
      </c>
    </row>
    <row r="24" ht="28" customHeight="1" spans="1:30">
      <c r="A24" s="35">
        <v>17</v>
      </c>
      <c r="B24" s="36" t="s">
        <v>62</v>
      </c>
      <c r="C24" s="36" t="s">
        <v>63</v>
      </c>
      <c r="D24" s="36" t="s">
        <v>35</v>
      </c>
      <c r="E24" s="36">
        <v>2.36</v>
      </c>
      <c r="F24" s="37" t="s">
        <v>40</v>
      </c>
      <c r="G24" s="36">
        <v>4300</v>
      </c>
      <c r="H24" s="36"/>
      <c r="I24" s="36">
        <f t="shared" si="0"/>
        <v>3805.30973451327</v>
      </c>
      <c r="J24" s="43"/>
      <c r="K24" s="44"/>
      <c r="L24" s="40">
        <f t="shared" si="1"/>
        <v>3640</v>
      </c>
      <c r="M24" s="41">
        <f t="shared" si="2"/>
        <v>3221.2389380531</v>
      </c>
      <c r="N24" s="41">
        <f t="shared" si="3"/>
        <v>8590.4</v>
      </c>
      <c r="O24" s="40">
        <v>3640</v>
      </c>
      <c r="P24" s="36">
        <f t="shared" si="4"/>
        <v>3221.2389380531</v>
      </c>
      <c r="Q24" s="36">
        <f t="shared" si="5"/>
        <v>8590.4</v>
      </c>
      <c r="R24" s="36"/>
      <c r="S24" s="36">
        <v>3820</v>
      </c>
      <c r="T24" s="36">
        <f t="shared" si="6"/>
        <v>3380.53097345133</v>
      </c>
      <c r="U24" s="36">
        <f t="shared" si="7"/>
        <v>9015.2</v>
      </c>
      <c r="V24" s="36"/>
      <c r="W24" s="36">
        <v>3698</v>
      </c>
      <c r="X24" s="36">
        <f t="shared" si="8"/>
        <v>3272.56637168142</v>
      </c>
      <c r="Y24" s="36">
        <f t="shared" si="9"/>
        <v>8727.28</v>
      </c>
      <c r="Z24" s="36"/>
      <c r="AA24" s="36">
        <v>3860</v>
      </c>
      <c r="AB24" s="36">
        <f t="shared" si="10"/>
        <v>3415.92920353982</v>
      </c>
      <c r="AC24" s="36">
        <f t="shared" si="11"/>
        <v>9109.6</v>
      </c>
      <c r="AD24" s="36" t="s">
        <v>37</v>
      </c>
    </row>
    <row r="25" ht="28" customHeight="1" spans="1:30">
      <c r="A25" s="35">
        <v>18</v>
      </c>
      <c r="B25" s="36" t="s">
        <v>62</v>
      </c>
      <c r="C25" s="36" t="s">
        <v>64</v>
      </c>
      <c r="D25" s="36" t="s">
        <v>35</v>
      </c>
      <c r="E25" s="36">
        <v>2.16</v>
      </c>
      <c r="F25" s="37" t="s">
        <v>40</v>
      </c>
      <c r="G25" s="36">
        <v>4300</v>
      </c>
      <c r="H25" s="36"/>
      <c r="I25" s="36">
        <f t="shared" si="0"/>
        <v>3805.30973451327</v>
      </c>
      <c r="J25" s="43"/>
      <c r="K25" s="44"/>
      <c r="L25" s="40">
        <f t="shared" si="1"/>
        <v>3650</v>
      </c>
      <c r="M25" s="41">
        <f t="shared" si="2"/>
        <v>3230.08849557522</v>
      </c>
      <c r="N25" s="41">
        <f t="shared" si="3"/>
        <v>7884</v>
      </c>
      <c r="O25" s="40">
        <v>3650</v>
      </c>
      <c r="P25" s="36">
        <f t="shared" si="4"/>
        <v>3230.08849557522</v>
      </c>
      <c r="Q25" s="36">
        <f t="shared" si="5"/>
        <v>7884</v>
      </c>
      <c r="R25" s="36"/>
      <c r="S25" s="36">
        <v>3680</v>
      </c>
      <c r="T25" s="36">
        <f t="shared" si="6"/>
        <v>3256.63716814159</v>
      </c>
      <c r="U25" s="36">
        <f t="shared" si="7"/>
        <v>7948.8</v>
      </c>
      <c r="V25" s="36"/>
      <c r="W25" s="36">
        <v>3709</v>
      </c>
      <c r="X25" s="36">
        <f t="shared" si="8"/>
        <v>3282.30088495575</v>
      </c>
      <c r="Y25" s="36">
        <f t="shared" si="9"/>
        <v>8011.44</v>
      </c>
      <c r="Z25" s="36"/>
      <c r="AA25" s="36">
        <v>3810</v>
      </c>
      <c r="AB25" s="36">
        <f t="shared" si="10"/>
        <v>3371.6814159292</v>
      </c>
      <c r="AC25" s="36">
        <f t="shared" si="11"/>
        <v>8229.6</v>
      </c>
      <c r="AD25" s="36" t="s">
        <v>37</v>
      </c>
    </row>
    <row r="26" ht="28" customHeight="1" spans="1:30">
      <c r="A26" s="35">
        <v>19</v>
      </c>
      <c r="B26" s="36" t="s">
        <v>62</v>
      </c>
      <c r="C26" s="36" t="s">
        <v>65</v>
      </c>
      <c r="D26" s="36" t="s">
        <v>35</v>
      </c>
      <c r="E26" s="36">
        <v>1.92</v>
      </c>
      <c r="F26" s="37" t="s">
        <v>40</v>
      </c>
      <c r="G26" s="36">
        <v>4300</v>
      </c>
      <c r="H26" s="36"/>
      <c r="I26" s="36">
        <f t="shared" si="0"/>
        <v>3805.30973451327</v>
      </c>
      <c r="J26" s="43"/>
      <c r="K26" s="44"/>
      <c r="L26" s="40">
        <f t="shared" si="1"/>
        <v>3630</v>
      </c>
      <c r="M26" s="41">
        <f t="shared" si="2"/>
        <v>3212.38938053097</v>
      </c>
      <c r="N26" s="41">
        <f t="shared" si="3"/>
        <v>6969.6</v>
      </c>
      <c r="O26" s="40">
        <v>3630</v>
      </c>
      <c r="P26" s="36">
        <f t="shared" si="4"/>
        <v>3212.38938053097</v>
      </c>
      <c r="Q26" s="36">
        <f t="shared" si="5"/>
        <v>6969.6</v>
      </c>
      <c r="R26" s="36"/>
      <c r="S26" s="36">
        <v>3680</v>
      </c>
      <c r="T26" s="36">
        <f t="shared" si="6"/>
        <v>3256.63716814159</v>
      </c>
      <c r="U26" s="36">
        <f t="shared" si="7"/>
        <v>7065.6</v>
      </c>
      <c r="V26" s="36"/>
      <c r="W26" s="36">
        <v>3677</v>
      </c>
      <c r="X26" s="36">
        <f t="shared" si="8"/>
        <v>3253.98230088496</v>
      </c>
      <c r="Y26" s="36">
        <f t="shared" si="9"/>
        <v>7059.84</v>
      </c>
      <c r="Z26" s="36"/>
      <c r="AA26" s="36">
        <v>3820</v>
      </c>
      <c r="AB26" s="36">
        <f t="shared" si="10"/>
        <v>3380.53097345133</v>
      </c>
      <c r="AC26" s="36">
        <f t="shared" si="11"/>
        <v>7334.4</v>
      </c>
      <c r="AD26" s="36" t="s">
        <v>37</v>
      </c>
    </row>
    <row r="27" ht="28" customHeight="1" spans="1:30">
      <c r="A27" s="47"/>
      <c r="B27" s="36"/>
      <c r="C27" s="36" t="s">
        <v>66</v>
      </c>
      <c r="D27" s="36"/>
      <c r="E27" s="36">
        <f>SUM(E8:E26)</f>
        <v>75.55</v>
      </c>
      <c r="F27" s="36"/>
      <c r="G27" s="36"/>
      <c r="H27" s="36"/>
      <c r="I27" s="36"/>
      <c r="J27" s="48"/>
      <c r="K27" s="49"/>
      <c r="L27" s="49"/>
      <c r="M27" s="49"/>
      <c r="N27" s="48"/>
      <c r="O27" s="48"/>
      <c r="P27" s="47"/>
      <c r="Q27" s="36"/>
      <c r="R27" s="47"/>
      <c r="S27" s="48"/>
      <c r="T27" s="47"/>
      <c r="U27" s="36"/>
      <c r="V27" s="47"/>
      <c r="W27" s="36"/>
      <c r="X27" s="47"/>
      <c r="Y27" s="36"/>
      <c r="AA27" s="36"/>
      <c r="AB27" s="47"/>
      <c r="AC27" s="36"/>
      <c r="AD27" s="47"/>
    </row>
    <row r="28" ht="28" customHeight="1" spans="1:30">
      <c r="A28" s="50" t="s">
        <v>67</v>
      </c>
      <c r="B28" s="51"/>
      <c r="C28" s="51"/>
      <c r="D28" s="51"/>
      <c r="E28" s="52"/>
      <c r="F28" s="51"/>
      <c r="G28" s="53"/>
      <c r="H28" s="51"/>
      <c r="I28" s="54"/>
      <c r="J28" s="55">
        <f>J8/1.13</f>
        <v>287491.150442478</v>
      </c>
      <c r="K28" s="56"/>
      <c r="L28" s="56"/>
      <c r="M28" s="56"/>
      <c r="N28" s="55">
        <f>N29/1.13</f>
        <v>277712.389380531</v>
      </c>
      <c r="O28" s="55"/>
      <c r="P28" s="55"/>
      <c r="Q28" s="55">
        <f>Q29/1.13</f>
        <v>278372.920353982</v>
      </c>
      <c r="R28" s="57"/>
      <c r="S28" s="55"/>
      <c r="T28" s="57"/>
      <c r="U28" s="55">
        <f>U29/1.13</f>
        <v>280827.96460177</v>
      </c>
      <c r="V28" s="57"/>
      <c r="W28" s="55"/>
      <c r="X28" s="57"/>
      <c r="Y28" s="55">
        <f>Y29/1.13</f>
        <v>281580.026548673</v>
      </c>
      <c r="Z28" s="57"/>
      <c r="AA28" s="55"/>
      <c r="AB28" s="57"/>
      <c r="AC28" s="55">
        <f>AC29/1.13</f>
        <v>287266.637168142</v>
      </c>
      <c r="AD28" s="57"/>
    </row>
    <row r="29" ht="28" customHeight="1" spans="1:30">
      <c r="A29" s="58" t="s">
        <v>68</v>
      </c>
      <c r="B29" s="59"/>
      <c r="C29" s="59"/>
      <c r="D29" s="59"/>
      <c r="E29" s="60"/>
      <c r="F29" s="59"/>
      <c r="G29" s="53"/>
      <c r="H29" s="59"/>
      <c r="I29" s="61"/>
      <c r="J29" s="62">
        <f>J8</f>
        <v>324865</v>
      </c>
      <c r="K29" s="63"/>
      <c r="L29" s="63"/>
      <c r="M29" s="63"/>
      <c r="N29" s="64">
        <f>SUM(N8:N26)</f>
        <v>313815</v>
      </c>
      <c r="O29" s="64"/>
      <c r="P29" s="64"/>
      <c r="Q29" s="64">
        <f>SUM(Q8:Q26)</f>
        <v>314561.4</v>
      </c>
      <c r="R29" s="65"/>
      <c r="S29" s="64"/>
      <c r="T29" s="65"/>
      <c r="U29" s="65">
        <f>SUM(U8:U26)</f>
        <v>317335.6</v>
      </c>
      <c r="V29" s="65"/>
      <c r="W29" s="64"/>
      <c r="X29" s="65"/>
      <c r="Y29" s="64">
        <f>SUM((Y8:Y26))</f>
        <v>318185.43</v>
      </c>
      <c r="Z29" s="65"/>
      <c r="AA29" s="64"/>
      <c r="AB29" s="65"/>
      <c r="AC29" s="65">
        <f>SUM(AC8:AC26)</f>
        <v>324611.3</v>
      </c>
      <c r="AD29" s="65"/>
    </row>
    <row r="33" spans="7:10">
      <c r="G33" s="66"/>
      <c r="H33" s="66"/>
      <c r="I33" s="66"/>
      <c r="J33" s="67"/>
    </row>
  </sheetData>
  <mergeCells count="28">
    <mergeCell ref="A1:AD1"/>
    <mergeCell ref="O2:R2"/>
    <mergeCell ref="S2:V2"/>
    <mergeCell ref="W2:Z2"/>
    <mergeCell ref="AA2:AD2"/>
    <mergeCell ref="O3:R3"/>
    <mergeCell ref="S3:V3"/>
    <mergeCell ref="W3:Z3"/>
    <mergeCell ref="AA3:AD3"/>
    <mergeCell ref="A4:K4"/>
    <mergeCell ref="O4:R4"/>
    <mergeCell ref="S4:V4"/>
    <mergeCell ref="W4:Z4"/>
    <mergeCell ref="AA4:AD4"/>
    <mergeCell ref="A5:K5"/>
    <mergeCell ref="O5:R5"/>
    <mergeCell ref="S5:V5"/>
    <mergeCell ref="W5:Z5"/>
    <mergeCell ref="AA5:AD5"/>
    <mergeCell ref="A6:K6"/>
    <mergeCell ref="O6:AD6"/>
    <mergeCell ref="A28:I28"/>
    <mergeCell ref="A29:I29"/>
    <mergeCell ref="G33:I33"/>
    <mergeCell ref="J8:J26"/>
    <mergeCell ref="K8:K26"/>
    <mergeCell ref="A2:K3"/>
    <mergeCell ref="L2:N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abSelected="1" topLeftCell="A7" workbookViewId="0">
      <pane xSplit="3" topLeftCell="K1" activePane="topRight" state="frozen"/>
      <selection/>
      <selection pane="topRight" activeCell="C9" sqref="C9"/>
    </sheetView>
  </sheetViews>
  <sheetFormatPr defaultColWidth="9" defaultRowHeight="13.5"/>
  <cols>
    <col min="1" max="1" width="6.26666666666667" customWidth="1"/>
    <col min="2" max="2" width="10.3666666666667" customWidth="1"/>
    <col min="3" max="3" width="26.2416666666667" customWidth="1"/>
    <col min="4" max="4" width="7.725" customWidth="1"/>
    <col min="5" max="5" width="10.8166666666667" style="1" customWidth="1"/>
    <col min="6" max="6" width="10.8166666666667" customWidth="1"/>
    <col min="7" max="7" width="14.2666666666667" customWidth="1"/>
    <col min="8" max="9" width="10.2666666666667" customWidth="1"/>
    <col min="10" max="10" width="12" style="2" customWidth="1"/>
    <col min="11" max="11" width="10.2666666666667" customWidth="1"/>
    <col min="12" max="12" width="11.775" customWidth="1"/>
    <col min="13" max="13" width="9.99166666666667" customWidth="1"/>
    <col min="14" max="14" width="11.9583333333333" style="1" customWidth="1"/>
    <col min="15" max="15" width="9.63333333333333" style="1" customWidth="1"/>
    <col min="16" max="16" width="10.725" customWidth="1"/>
    <col min="17" max="17" width="12.725" customWidth="1"/>
    <col min="18" max="18" width="10.3666666666667" customWidth="1"/>
    <col min="19" max="19" width="10.3666666666667" style="1" customWidth="1"/>
    <col min="20" max="20" width="10.3666666666667" customWidth="1"/>
    <col min="21" max="21" width="13.7666666666667" customWidth="1"/>
    <col min="22" max="22" width="10.3666666666667" customWidth="1"/>
    <col min="23" max="23" width="10.3666666666667" style="1" customWidth="1"/>
    <col min="24" max="24" width="10.3666666666667" customWidth="1"/>
    <col min="25" max="25" width="12.3166666666667" style="1" customWidth="1"/>
    <col min="26" max="26" width="10.3666666666667" customWidth="1"/>
    <col min="27" max="27" width="10.3666666666667" style="1" customWidth="1"/>
    <col min="28" max="28" width="10.9083333333333" customWidth="1"/>
    <col min="29" max="29" width="13.1833333333333" customWidth="1"/>
    <col min="30" max="30" width="9.725" customWidth="1"/>
  </cols>
  <sheetData>
    <row r="1" ht="48" customHeight="1" spans="1:30">
      <c r="A1" s="3" t="s">
        <v>0</v>
      </c>
      <c r="B1" s="3"/>
      <c r="C1" s="3"/>
      <c r="D1" s="3"/>
      <c r="E1" s="4"/>
      <c r="F1" s="3"/>
      <c r="G1" s="3"/>
      <c r="H1" s="3"/>
      <c r="I1" s="3"/>
      <c r="J1" s="4"/>
      <c r="K1" s="3"/>
      <c r="L1" s="3"/>
      <c r="M1" s="3"/>
      <c r="N1" s="4"/>
      <c r="O1" s="4"/>
      <c r="P1" s="3"/>
      <c r="Q1" s="3"/>
      <c r="R1" s="3"/>
      <c r="S1" s="4"/>
      <c r="T1" s="3"/>
      <c r="U1" s="3"/>
      <c r="V1" s="3"/>
      <c r="W1" s="4"/>
      <c r="X1" s="3"/>
      <c r="Y1" s="4"/>
      <c r="Z1" s="3"/>
      <c r="AA1" s="4"/>
      <c r="AB1" s="3"/>
      <c r="AC1" s="3"/>
      <c r="AD1" s="3"/>
    </row>
    <row r="2" ht="28" customHeight="1" spans="1:30">
      <c r="A2" s="5" t="s">
        <v>1</v>
      </c>
      <c r="B2" s="5"/>
      <c r="C2" s="5"/>
      <c r="D2" s="5"/>
      <c r="E2" s="6"/>
      <c r="F2" s="5"/>
      <c r="G2" s="5"/>
      <c r="H2" s="5"/>
      <c r="I2" s="5"/>
      <c r="J2" s="6"/>
      <c r="K2" s="5"/>
      <c r="L2" s="5" t="s">
        <v>2</v>
      </c>
      <c r="M2" s="5"/>
      <c r="N2" s="6"/>
      <c r="O2" s="7" t="s">
        <v>3</v>
      </c>
      <c r="P2" s="8"/>
      <c r="Q2" s="8"/>
      <c r="R2" s="9"/>
      <c r="S2" s="10" t="s">
        <v>3</v>
      </c>
      <c r="T2" s="8"/>
      <c r="U2" s="8"/>
      <c r="V2" s="9"/>
      <c r="W2" s="11" t="s">
        <v>3</v>
      </c>
      <c r="X2" s="12"/>
      <c r="Y2" s="11"/>
      <c r="Z2" s="12"/>
      <c r="AA2" s="10" t="s">
        <v>3</v>
      </c>
      <c r="AB2" s="8"/>
      <c r="AC2" s="8"/>
      <c r="AD2" s="9"/>
    </row>
    <row r="3" ht="28" customHeight="1" spans="1:30">
      <c r="A3" s="5"/>
      <c r="B3" s="5"/>
      <c r="C3" s="5"/>
      <c r="D3" s="5"/>
      <c r="E3" s="6"/>
      <c r="F3" s="5"/>
      <c r="G3" s="5"/>
      <c r="H3" s="5"/>
      <c r="I3" s="5"/>
      <c r="J3" s="6"/>
      <c r="K3" s="5"/>
      <c r="L3" s="5"/>
      <c r="M3" s="5"/>
      <c r="N3" s="6"/>
      <c r="O3" s="13" t="s">
        <v>4</v>
      </c>
      <c r="P3" s="14"/>
      <c r="Q3" s="14"/>
      <c r="R3" s="15"/>
      <c r="S3" s="16" t="s">
        <v>5</v>
      </c>
      <c r="T3" s="14"/>
      <c r="U3" s="14"/>
      <c r="V3" s="15"/>
      <c r="W3" s="17" t="s">
        <v>6</v>
      </c>
      <c r="X3" s="18"/>
      <c r="Y3" s="17"/>
      <c r="Z3" s="18"/>
      <c r="AA3" s="16" t="s">
        <v>7</v>
      </c>
      <c r="AB3" s="14"/>
      <c r="AC3" s="14"/>
      <c r="AD3" s="15"/>
    </row>
    <row r="4" ht="28" customHeight="1" spans="1:30">
      <c r="A4" s="5" t="s">
        <v>8</v>
      </c>
      <c r="B4" s="5"/>
      <c r="C4" s="5"/>
      <c r="D4" s="5"/>
      <c r="E4" s="6"/>
      <c r="F4" s="5"/>
      <c r="G4" s="5"/>
      <c r="H4" s="5"/>
      <c r="I4" s="5"/>
      <c r="J4" s="6"/>
      <c r="K4" s="5"/>
      <c r="L4" s="5"/>
      <c r="M4" s="5"/>
      <c r="N4" s="6"/>
      <c r="O4" s="13" t="s">
        <v>9</v>
      </c>
      <c r="P4" s="14"/>
      <c r="Q4" s="14"/>
      <c r="R4" s="15"/>
      <c r="S4" s="16" t="s">
        <v>10</v>
      </c>
      <c r="T4" s="14"/>
      <c r="U4" s="14"/>
      <c r="V4" s="15"/>
      <c r="W4" s="17" t="s">
        <v>11</v>
      </c>
      <c r="X4" s="18"/>
      <c r="Y4" s="17"/>
      <c r="Z4" s="18"/>
      <c r="AA4" s="16" t="s">
        <v>12</v>
      </c>
      <c r="AB4" s="14"/>
      <c r="AC4" s="14"/>
      <c r="AD4" s="15"/>
    </row>
    <row r="5" ht="28" customHeight="1" spans="1:30">
      <c r="A5" s="19" t="s">
        <v>13</v>
      </c>
      <c r="B5" s="19"/>
      <c r="C5" s="19"/>
      <c r="D5" s="19"/>
      <c r="E5" s="20"/>
      <c r="F5" s="19"/>
      <c r="G5" s="19"/>
      <c r="H5" s="19"/>
      <c r="I5" s="19"/>
      <c r="J5" s="20"/>
      <c r="K5" s="19"/>
      <c r="L5" s="5"/>
      <c r="M5" s="5"/>
      <c r="N5" s="6"/>
      <c r="O5" s="21" t="s">
        <v>14</v>
      </c>
      <c r="P5" s="22"/>
      <c r="Q5" s="22"/>
      <c r="R5" s="23"/>
      <c r="S5" s="21" t="s">
        <v>14</v>
      </c>
      <c r="T5" s="22"/>
      <c r="U5" s="22"/>
      <c r="V5" s="23"/>
      <c r="W5" s="21" t="s">
        <v>15</v>
      </c>
      <c r="X5" s="22"/>
      <c r="Y5" s="21"/>
      <c r="Z5" s="23"/>
      <c r="AA5" s="21" t="s">
        <v>16</v>
      </c>
      <c r="AB5" s="22"/>
      <c r="AC5" s="22"/>
      <c r="AD5" s="23"/>
    </row>
    <row r="6" ht="28" customHeight="1" spans="1:30">
      <c r="A6" s="5" t="s">
        <v>17</v>
      </c>
      <c r="B6" s="5"/>
      <c r="C6" s="5"/>
      <c r="D6" s="5"/>
      <c r="E6" s="6"/>
      <c r="F6" s="5"/>
      <c r="G6" s="5"/>
      <c r="H6" s="5"/>
      <c r="I6" s="5"/>
      <c r="J6" s="6"/>
      <c r="K6" s="5"/>
      <c r="L6" s="5"/>
      <c r="M6" s="5"/>
      <c r="N6" s="6"/>
      <c r="O6" s="24" t="s">
        <v>18</v>
      </c>
      <c r="P6" s="25"/>
      <c r="Q6" s="25"/>
      <c r="R6" s="25"/>
      <c r="S6" s="26"/>
      <c r="T6" s="25"/>
      <c r="U6" s="25"/>
      <c r="V6" s="25"/>
      <c r="W6" s="26"/>
      <c r="X6" s="25"/>
      <c r="Y6" s="26"/>
      <c r="Z6" s="25"/>
      <c r="AA6" s="26"/>
      <c r="AB6" s="25"/>
      <c r="AC6" s="25"/>
      <c r="AD6" s="25"/>
    </row>
    <row r="7" ht="46" customHeight="1" spans="1:30">
      <c r="A7" s="27" t="s">
        <v>19</v>
      </c>
      <c r="B7" s="28" t="s">
        <v>20</v>
      </c>
      <c r="C7" s="29" t="s">
        <v>21</v>
      </c>
      <c r="D7" s="28" t="s">
        <v>22</v>
      </c>
      <c r="E7" s="30" t="s">
        <v>23</v>
      </c>
      <c r="F7" s="31" t="s">
        <v>24</v>
      </c>
      <c r="G7" s="31" t="s">
        <v>25</v>
      </c>
      <c r="H7" s="31" t="s">
        <v>26</v>
      </c>
      <c r="I7" s="31" t="s">
        <v>27</v>
      </c>
      <c r="J7" s="30" t="s">
        <v>28</v>
      </c>
      <c r="K7" s="31" t="s">
        <v>29</v>
      </c>
      <c r="L7" s="32" t="s">
        <v>30</v>
      </c>
      <c r="M7" s="32" t="s">
        <v>31</v>
      </c>
      <c r="N7" s="33" t="s">
        <v>32</v>
      </c>
      <c r="O7" s="33" t="s">
        <v>30</v>
      </c>
      <c r="P7" s="32" t="s">
        <v>31</v>
      </c>
      <c r="Q7" s="32" t="s">
        <v>32</v>
      </c>
      <c r="R7" s="32" t="s">
        <v>26</v>
      </c>
      <c r="S7" s="33" t="s">
        <v>30</v>
      </c>
      <c r="T7" s="32" t="s">
        <v>31</v>
      </c>
      <c r="U7" s="32" t="s">
        <v>32</v>
      </c>
      <c r="V7" s="32" t="s">
        <v>26</v>
      </c>
      <c r="W7" s="33" t="s">
        <v>30</v>
      </c>
      <c r="X7" s="32" t="s">
        <v>31</v>
      </c>
      <c r="Y7" s="33" t="s">
        <v>32</v>
      </c>
      <c r="Z7" s="34" t="s">
        <v>26</v>
      </c>
      <c r="AA7" s="33" t="s">
        <v>30</v>
      </c>
      <c r="AB7" s="32" t="s">
        <v>31</v>
      </c>
      <c r="AC7" s="32" t="s">
        <v>32</v>
      </c>
      <c r="AD7" s="32" t="s">
        <v>26</v>
      </c>
    </row>
    <row r="8" ht="28" customHeight="1" spans="1:30">
      <c r="A8" s="35">
        <v>1</v>
      </c>
      <c r="B8" s="36" t="s">
        <v>33</v>
      </c>
      <c r="C8" s="36" t="s">
        <v>69</v>
      </c>
      <c r="D8" s="36" t="s">
        <v>35</v>
      </c>
      <c r="E8" s="36">
        <v>0.44</v>
      </c>
      <c r="F8" s="37" t="s">
        <v>36</v>
      </c>
      <c r="G8" s="36">
        <v>4300</v>
      </c>
      <c r="H8" s="36"/>
      <c r="I8" s="36">
        <f t="shared" ref="I8:I26" si="0">G8/1.13</f>
        <v>3805.30973451327</v>
      </c>
      <c r="J8" s="38">
        <f>E27*G18</f>
        <v>324865</v>
      </c>
      <c r="K8" s="39"/>
      <c r="L8" s="40">
        <f t="shared" ref="L8:L26" si="1">MIN(O8,S8,W8,AA8)</f>
        <v>3610</v>
      </c>
      <c r="M8" s="41">
        <f t="shared" ref="M8:M26" si="2">L8/1.13</f>
        <v>3194.69026548673</v>
      </c>
      <c r="N8" s="41">
        <f t="shared" ref="N8:N26" si="3">L8*E8</f>
        <v>1588.4</v>
      </c>
      <c r="O8" s="42">
        <v>4460</v>
      </c>
      <c r="P8" s="36">
        <f t="shared" ref="P8:P26" si="4">O8/1.13</f>
        <v>3946.90265486726</v>
      </c>
      <c r="Q8" s="36">
        <f t="shared" ref="Q8:Q26" si="5">O8*E8</f>
        <v>1962.4</v>
      </c>
      <c r="R8" s="36"/>
      <c r="S8" s="40">
        <v>3610</v>
      </c>
      <c r="T8" s="36">
        <f t="shared" ref="T8:T26" si="6">S8/1.13</f>
        <v>3194.69026548673</v>
      </c>
      <c r="U8" s="36">
        <f>S8*E8</f>
        <v>1588.4</v>
      </c>
      <c r="V8" s="36"/>
      <c r="W8" s="36">
        <v>4605</v>
      </c>
      <c r="X8" s="36">
        <f t="shared" ref="X8:X26" si="7">W8/1.13</f>
        <v>4075.22123893805</v>
      </c>
      <c r="Y8" s="36">
        <f t="shared" ref="Y8:Y26" si="8">W8*E8</f>
        <v>2026.2</v>
      </c>
      <c r="Z8" s="36"/>
      <c r="AA8" s="36">
        <v>4120</v>
      </c>
      <c r="AB8" s="36">
        <f t="shared" ref="AB8:AB26" si="9">AA8/1.13</f>
        <v>3646.01769911504</v>
      </c>
      <c r="AC8" s="36">
        <f t="shared" ref="AC8:AC26" si="10">AA8*E8</f>
        <v>1812.8</v>
      </c>
      <c r="AD8" s="36" t="s">
        <v>37</v>
      </c>
    </row>
    <row r="9" ht="28" customHeight="1" spans="1:30">
      <c r="A9" s="35">
        <v>2</v>
      </c>
      <c r="B9" s="36" t="s">
        <v>38</v>
      </c>
      <c r="C9" s="36" t="s">
        <v>39</v>
      </c>
      <c r="D9" s="36" t="s">
        <v>35</v>
      </c>
      <c r="E9" s="36">
        <v>1.2</v>
      </c>
      <c r="F9" s="37" t="s">
        <v>40</v>
      </c>
      <c r="G9" s="36">
        <v>4300</v>
      </c>
      <c r="H9" s="36"/>
      <c r="I9" s="36">
        <f t="shared" si="0"/>
        <v>3805.30973451327</v>
      </c>
      <c r="J9" s="43"/>
      <c r="K9" s="44"/>
      <c r="L9" s="40">
        <f t="shared" si="1"/>
        <v>3810</v>
      </c>
      <c r="M9" s="41">
        <f t="shared" si="2"/>
        <v>3371.6814159292</v>
      </c>
      <c r="N9" s="41">
        <f t="shared" si="3"/>
        <v>4572</v>
      </c>
      <c r="O9" s="40">
        <v>3810</v>
      </c>
      <c r="P9" s="36">
        <f t="shared" si="4"/>
        <v>3371.6814159292</v>
      </c>
      <c r="Q9" s="36">
        <f t="shared" si="5"/>
        <v>4572</v>
      </c>
      <c r="R9" s="36"/>
      <c r="S9" s="36">
        <v>3840</v>
      </c>
      <c r="T9" s="36">
        <f t="shared" si="6"/>
        <v>3398.23008849558</v>
      </c>
      <c r="U9" s="36">
        <f t="shared" ref="U8:U26" si="11">S9*E9</f>
        <v>4608</v>
      </c>
      <c r="V9" s="36"/>
      <c r="W9" s="36">
        <v>3887</v>
      </c>
      <c r="X9" s="36">
        <f t="shared" si="7"/>
        <v>3439.82300884956</v>
      </c>
      <c r="Y9" s="36">
        <f t="shared" si="8"/>
        <v>4664.4</v>
      </c>
      <c r="Z9" s="36"/>
      <c r="AA9" s="45">
        <v>4030</v>
      </c>
      <c r="AB9" s="36">
        <f t="shared" si="9"/>
        <v>3566.37168141593</v>
      </c>
      <c r="AC9" s="36">
        <f t="shared" si="10"/>
        <v>4836</v>
      </c>
      <c r="AD9" s="36" t="s">
        <v>37</v>
      </c>
    </row>
    <row r="10" ht="28" customHeight="1" spans="1:30">
      <c r="A10" s="35">
        <v>3</v>
      </c>
      <c r="B10" s="36" t="s">
        <v>38</v>
      </c>
      <c r="C10" s="36" t="s">
        <v>41</v>
      </c>
      <c r="D10" s="36" t="s">
        <v>35</v>
      </c>
      <c r="E10" s="36">
        <v>0.19</v>
      </c>
      <c r="F10" s="37" t="s">
        <v>40</v>
      </c>
      <c r="G10" s="36">
        <v>4300</v>
      </c>
      <c r="H10" s="36"/>
      <c r="I10" s="36">
        <f t="shared" si="0"/>
        <v>3805.30973451327</v>
      </c>
      <c r="J10" s="43"/>
      <c r="K10" s="44"/>
      <c r="L10" s="40">
        <f t="shared" si="1"/>
        <v>3840</v>
      </c>
      <c r="M10" s="41">
        <f t="shared" si="2"/>
        <v>3398.23008849558</v>
      </c>
      <c r="N10" s="41">
        <f t="shared" si="3"/>
        <v>729.6</v>
      </c>
      <c r="O10" s="40">
        <v>3840</v>
      </c>
      <c r="P10" s="36">
        <f t="shared" si="4"/>
        <v>3398.23008849558</v>
      </c>
      <c r="Q10" s="36">
        <f t="shared" si="5"/>
        <v>729.6</v>
      </c>
      <c r="R10" s="36"/>
      <c r="S10" s="36">
        <v>3870</v>
      </c>
      <c r="T10" s="36">
        <f t="shared" si="6"/>
        <v>3424.77876106195</v>
      </c>
      <c r="U10" s="36">
        <f t="shared" si="11"/>
        <v>735.3</v>
      </c>
      <c r="V10" s="36"/>
      <c r="W10" s="36">
        <v>3919</v>
      </c>
      <c r="X10" s="36">
        <f t="shared" si="7"/>
        <v>3468.14159292035</v>
      </c>
      <c r="Y10" s="36">
        <f t="shared" si="8"/>
        <v>744.61</v>
      </c>
      <c r="Z10" s="36"/>
      <c r="AA10" s="45">
        <v>4060</v>
      </c>
      <c r="AB10" s="36">
        <f t="shared" si="9"/>
        <v>3592.9203539823</v>
      </c>
      <c r="AC10" s="36">
        <f t="shared" si="10"/>
        <v>771.4</v>
      </c>
      <c r="AD10" s="36" t="s">
        <v>37</v>
      </c>
    </row>
    <row r="11" ht="28" customHeight="1" spans="1:30">
      <c r="A11" s="35">
        <v>4</v>
      </c>
      <c r="B11" s="36" t="s">
        <v>42</v>
      </c>
      <c r="C11" s="36" t="s">
        <v>43</v>
      </c>
      <c r="D11" s="36" t="s">
        <v>35</v>
      </c>
      <c r="E11" s="36">
        <v>3.02</v>
      </c>
      <c r="F11" s="37" t="s">
        <v>40</v>
      </c>
      <c r="G11" s="36">
        <v>4300</v>
      </c>
      <c r="H11" s="36"/>
      <c r="I11" s="36">
        <f t="shared" si="0"/>
        <v>3805.30973451327</v>
      </c>
      <c r="J11" s="43"/>
      <c r="K11" s="44"/>
      <c r="L11" s="40">
        <f t="shared" si="1"/>
        <v>3750</v>
      </c>
      <c r="M11" s="41">
        <f t="shared" si="2"/>
        <v>3318.58407079646</v>
      </c>
      <c r="N11" s="41">
        <f t="shared" si="3"/>
        <v>11325</v>
      </c>
      <c r="O11" s="40">
        <v>3750</v>
      </c>
      <c r="P11" s="36">
        <f t="shared" si="4"/>
        <v>3318.58407079646</v>
      </c>
      <c r="Q11" s="36">
        <f t="shared" si="5"/>
        <v>11325</v>
      </c>
      <c r="R11" s="36"/>
      <c r="S11" s="36">
        <v>3840</v>
      </c>
      <c r="T11" s="36">
        <f t="shared" si="6"/>
        <v>3398.23008849558</v>
      </c>
      <c r="U11" s="36">
        <f t="shared" si="11"/>
        <v>11596.8</v>
      </c>
      <c r="V11" s="36"/>
      <c r="W11" s="36">
        <v>3824</v>
      </c>
      <c r="X11" s="36">
        <f t="shared" si="7"/>
        <v>3384.07079646018</v>
      </c>
      <c r="Y11" s="36">
        <f t="shared" si="8"/>
        <v>11548.48</v>
      </c>
      <c r="Z11" s="36"/>
      <c r="AA11" s="45">
        <v>3910</v>
      </c>
      <c r="AB11" s="36">
        <f t="shared" si="9"/>
        <v>3460.17699115044</v>
      </c>
      <c r="AC11" s="36">
        <f t="shared" si="10"/>
        <v>11808.2</v>
      </c>
      <c r="AD11" s="36" t="s">
        <v>37</v>
      </c>
    </row>
    <row r="12" ht="28" customHeight="1" spans="1:30">
      <c r="A12" s="35">
        <v>5</v>
      </c>
      <c r="B12" s="36" t="s">
        <v>44</v>
      </c>
      <c r="C12" s="36" t="s">
        <v>45</v>
      </c>
      <c r="D12" s="36" t="s">
        <v>35</v>
      </c>
      <c r="E12" s="36">
        <v>1.12</v>
      </c>
      <c r="F12" s="37" t="s">
        <v>40</v>
      </c>
      <c r="G12" s="36">
        <v>4300</v>
      </c>
      <c r="H12" s="36"/>
      <c r="I12" s="36">
        <f t="shared" si="0"/>
        <v>3805.30973451327</v>
      </c>
      <c r="J12" s="43"/>
      <c r="K12" s="44"/>
      <c r="L12" s="40">
        <f t="shared" si="1"/>
        <v>4140</v>
      </c>
      <c r="M12" s="41">
        <f t="shared" si="2"/>
        <v>3663.71681415929</v>
      </c>
      <c r="N12" s="41">
        <f t="shared" si="3"/>
        <v>4636.8</v>
      </c>
      <c r="O12" s="40">
        <v>4140</v>
      </c>
      <c r="P12" s="36">
        <f t="shared" si="4"/>
        <v>3663.71681415929</v>
      </c>
      <c r="Q12" s="36">
        <f t="shared" si="5"/>
        <v>4636.8</v>
      </c>
      <c r="R12" s="36"/>
      <c r="S12" s="36">
        <v>4520</v>
      </c>
      <c r="T12" s="36">
        <f t="shared" si="6"/>
        <v>4000</v>
      </c>
      <c r="U12" s="36">
        <f t="shared" si="11"/>
        <v>5062.4</v>
      </c>
      <c r="V12" s="36"/>
      <c r="W12" s="36">
        <v>4171</v>
      </c>
      <c r="X12" s="36">
        <f t="shared" si="7"/>
        <v>3691.15044247788</v>
      </c>
      <c r="Y12" s="36">
        <f t="shared" si="8"/>
        <v>4671.52</v>
      </c>
      <c r="Z12" s="36"/>
      <c r="AA12" s="45">
        <v>4900</v>
      </c>
      <c r="AB12" s="36">
        <f t="shared" si="9"/>
        <v>4336.28318584071</v>
      </c>
      <c r="AC12" s="36">
        <f t="shared" si="10"/>
        <v>5488</v>
      </c>
      <c r="AD12" s="36" t="s">
        <v>37</v>
      </c>
    </row>
    <row r="13" ht="28" customHeight="1" spans="1:30">
      <c r="A13" s="35">
        <v>6</v>
      </c>
      <c r="B13" s="36" t="s">
        <v>46</v>
      </c>
      <c r="C13" s="36" t="s">
        <v>47</v>
      </c>
      <c r="D13" s="36" t="s">
        <v>35</v>
      </c>
      <c r="E13" s="36">
        <v>0.99</v>
      </c>
      <c r="F13" s="37" t="s">
        <v>36</v>
      </c>
      <c r="G13" s="36">
        <v>4300</v>
      </c>
      <c r="H13" s="36"/>
      <c r="I13" s="36">
        <f t="shared" si="0"/>
        <v>3805.30973451327</v>
      </c>
      <c r="J13" s="43"/>
      <c r="K13" s="44"/>
      <c r="L13" s="40">
        <f t="shared" si="1"/>
        <v>3710</v>
      </c>
      <c r="M13" s="41">
        <f t="shared" si="2"/>
        <v>3283.18584070796</v>
      </c>
      <c r="N13" s="41">
        <f t="shared" si="3"/>
        <v>3672.9</v>
      </c>
      <c r="O13" s="40">
        <v>3710</v>
      </c>
      <c r="P13" s="36">
        <f t="shared" si="4"/>
        <v>3283.18584070796</v>
      </c>
      <c r="Q13" s="36">
        <f t="shared" si="5"/>
        <v>3672.9</v>
      </c>
      <c r="R13" s="36"/>
      <c r="S13" s="36">
        <v>3740</v>
      </c>
      <c r="T13" s="36">
        <f t="shared" si="6"/>
        <v>3309.73451327434</v>
      </c>
      <c r="U13" s="36">
        <f t="shared" si="11"/>
        <v>3702.6</v>
      </c>
      <c r="V13" s="36"/>
      <c r="W13" s="36">
        <v>3772</v>
      </c>
      <c r="X13" s="36">
        <f t="shared" si="7"/>
        <v>3338.05309734513</v>
      </c>
      <c r="Y13" s="36">
        <f t="shared" si="8"/>
        <v>3734.28</v>
      </c>
      <c r="Z13" s="36"/>
      <c r="AA13" s="45">
        <v>3870</v>
      </c>
      <c r="AB13" s="36">
        <f t="shared" si="9"/>
        <v>3424.77876106195</v>
      </c>
      <c r="AC13" s="36">
        <f t="shared" si="10"/>
        <v>3831.3</v>
      </c>
      <c r="AD13" s="36" t="s">
        <v>37</v>
      </c>
    </row>
    <row r="14" ht="28" customHeight="1" spans="1:30">
      <c r="A14" s="35">
        <v>7</v>
      </c>
      <c r="B14" s="36" t="s">
        <v>46</v>
      </c>
      <c r="C14" s="36" t="s">
        <v>48</v>
      </c>
      <c r="D14" s="36" t="s">
        <v>35</v>
      </c>
      <c r="E14" s="36">
        <v>3.29</v>
      </c>
      <c r="F14" s="37" t="s">
        <v>36</v>
      </c>
      <c r="G14" s="36">
        <v>4300</v>
      </c>
      <c r="H14" s="36"/>
      <c r="I14" s="36">
        <f t="shared" si="0"/>
        <v>3805.30973451327</v>
      </c>
      <c r="J14" s="43"/>
      <c r="K14" s="44"/>
      <c r="L14" s="40">
        <f t="shared" si="1"/>
        <v>3740</v>
      </c>
      <c r="M14" s="41">
        <f t="shared" si="2"/>
        <v>3309.73451327434</v>
      </c>
      <c r="N14" s="41">
        <f t="shared" si="3"/>
        <v>12304.6</v>
      </c>
      <c r="O14" s="40">
        <v>3740</v>
      </c>
      <c r="P14" s="36">
        <f t="shared" si="4"/>
        <v>3309.73451327434</v>
      </c>
      <c r="Q14" s="36">
        <f t="shared" si="5"/>
        <v>12304.6</v>
      </c>
      <c r="R14" s="36"/>
      <c r="S14" s="36">
        <v>3790</v>
      </c>
      <c r="T14" s="36">
        <f t="shared" si="6"/>
        <v>3353.98230088496</v>
      </c>
      <c r="U14" s="36">
        <f t="shared" si="11"/>
        <v>12469.1</v>
      </c>
      <c r="V14" s="36"/>
      <c r="W14" s="36">
        <v>3835</v>
      </c>
      <c r="X14" s="36">
        <f t="shared" si="7"/>
        <v>3393.80530973451</v>
      </c>
      <c r="Y14" s="36">
        <f t="shared" si="8"/>
        <v>12617.15</v>
      </c>
      <c r="Z14" s="36"/>
      <c r="AA14" s="45">
        <v>3920</v>
      </c>
      <c r="AB14" s="36">
        <f t="shared" si="9"/>
        <v>3469.02654867257</v>
      </c>
      <c r="AC14" s="36">
        <f t="shared" si="10"/>
        <v>12896.8</v>
      </c>
      <c r="AD14" s="36" t="s">
        <v>37</v>
      </c>
    </row>
    <row r="15" ht="28" customHeight="1" spans="1:30">
      <c r="A15" s="35">
        <v>8</v>
      </c>
      <c r="B15" s="36" t="s">
        <v>46</v>
      </c>
      <c r="C15" s="46" t="s">
        <v>49</v>
      </c>
      <c r="D15" s="36" t="s">
        <v>35</v>
      </c>
      <c r="E15" s="36">
        <v>4.37</v>
      </c>
      <c r="F15" s="37" t="s">
        <v>36</v>
      </c>
      <c r="G15" s="36">
        <v>4300</v>
      </c>
      <c r="H15" s="36"/>
      <c r="I15" s="36">
        <f t="shared" si="0"/>
        <v>3805.30973451327</v>
      </c>
      <c r="J15" s="43"/>
      <c r="K15" s="44"/>
      <c r="L15" s="40">
        <f t="shared" si="1"/>
        <v>3760</v>
      </c>
      <c r="M15" s="41">
        <f t="shared" si="2"/>
        <v>3327.43362831858</v>
      </c>
      <c r="N15" s="41">
        <f t="shared" si="3"/>
        <v>16431.2</v>
      </c>
      <c r="O15" s="40">
        <v>3760</v>
      </c>
      <c r="P15" s="36">
        <f t="shared" si="4"/>
        <v>3327.43362831858</v>
      </c>
      <c r="Q15" s="36">
        <f t="shared" si="5"/>
        <v>16431.2</v>
      </c>
      <c r="R15" s="36"/>
      <c r="S15" s="36">
        <v>3790</v>
      </c>
      <c r="T15" s="36">
        <f t="shared" si="6"/>
        <v>3353.98230088496</v>
      </c>
      <c r="U15" s="36">
        <f t="shared" si="11"/>
        <v>16562.3</v>
      </c>
      <c r="V15" s="36"/>
      <c r="W15" s="36">
        <v>3856</v>
      </c>
      <c r="X15" s="36">
        <f t="shared" si="7"/>
        <v>3412.38938053097</v>
      </c>
      <c r="Y15" s="36">
        <f t="shared" si="8"/>
        <v>16850.72</v>
      </c>
      <c r="Z15" s="36"/>
      <c r="AA15" s="45">
        <v>3920</v>
      </c>
      <c r="AB15" s="36">
        <f t="shared" si="9"/>
        <v>3469.02654867257</v>
      </c>
      <c r="AC15" s="36">
        <f t="shared" si="10"/>
        <v>17130.4</v>
      </c>
      <c r="AD15" s="36" t="s">
        <v>37</v>
      </c>
    </row>
    <row r="16" ht="28" customHeight="1" spans="1:30">
      <c r="A16" s="35">
        <v>9</v>
      </c>
      <c r="B16" s="36" t="s">
        <v>46</v>
      </c>
      <c r="C16" s="46" t="s">
        <v>50</v>
      </c>
      <c r="D16" s="36" t="s">
        <v>35</v>
      </c>
      <c r="E16" s="36">
        <v>5.16</v>
      </c>
      <c r="F16" s="37" t="s">
        <v>36</v>
      </c>
      <c r="G16" s="36">
        <v>4300</v>
      </c>
      <c r="H16" s="36"/>
      <c r="I16" s="36">
        <f t="shared" si="0"/>
        <v>3805.30973451327</v>
      </c>
      <c r="J16" s="43"/>
      <c r="K16" s="44"/>
      <c r="L16" s="40">
        <f t="shared" si="1"/>
        <v>3720</v>
      </c>
      <c r="M16" s="41">
        <f t="shared" si="2"/>
        <v>3292.03539823009</v>
      </c>
      <c r="N16" s="41">
        <f t="shared" si="3"/>
        <v>19195.2</v>
      </c>
      <c r="O16" s="40">
        <v>3720</v>
      </c>
      <c r="P16" s="36">
        <f t="shared" si="4"/>
        <v>3292.03539823009</v>
      </c>
      <c r="Q16" s="36">
        <f t="shared" si="5"/>
        <v>19195.2</v>
      </c>
      <c r="R16" s="36"/>
      <c r="S16" s="36">
        <v>3760</v>
      </c>
      <c r="T16" s="36">
        <f t="shared" si="6"/>
        <v>3327.43362831858</v>
      </c>
      <c r="U16" s="36">
        <f t="shared" si="11"/>
        <v>19401.6</v>
      </c>
      <c r="V16" s="36"/>
      <c r="W16" s="36">
        <v>3793</v>
      </c>
      <c r="X16" s="36">
        <f t="shared" si="7"/>
        <v>3356.63716814159</v>
      </c>
      <c r="Y16" s="36">
        <f t="shared" si="8"/>
        <v>19571.88</v>
      </c>
      <c r="Z16" s="36"/>
      <c r="AA16" s="45">
        <v>3860</v>
      </c>
      <c r="AB16" s="36">
        <f t="shared" si="9"/>
        <v>3415.92920353982</v>
      </c>
      <c r="AC16" s="36">
        <f t="shared" si="10"/>
        <v>19917.6</v>
      </c>
      <c r="AD16" s="36" t="s">
        <v>37</v>
      </c>
    </row>
    <row r="17" ht="28" customHeight="1" spans="1:30">
      <c r="A17" s="35">
        <v>10</v>
      </c>
      <c r="B17" s="36" t="s">
        <v>46</v>
      </c>
      <c r="C17" s="36" t="s">
        <v>51</v>
      </c>
      <c r="D17" s="36" t="s">
        <v>35</v>
      </c>
      <c r="E17" s="36">
        <v>5.03</v>
      </c>
      <c r="F17" s="37" t="s">
        <v>36</v>
      </c>
      <c r="G17" s="36">
        <v>4300</v>
      </c>
      <c r="H17" s="36"/>
      <c r="I17" s="36">
        <f t="shared" si="0"/>
        <v>3805.30973451327</v>
      </c>
      <c r="J17" s="43"/>
      <c r="K17" s="44"/>
      <c r="L17" s="40">
        <f t="shared" si="1"/>
        <v>3710</v>
      </c>
      <c r="M17" s="41">
        <f t="shared" si="2"/>
        <v>3283.18584070796</v>
      </c>
      <c r="N17" s="41">
        <f t="shared" si="3"/>
        <v>18661.3</v>
      </c>
      <c r="O17" s="40">
        <v>3710</v>
      </c>
      <c r="P17" s="36">
        <f t="shared" si="4"/>
        <v>3283.18584070796</v>
      </c>
      <c r="Q17" s="36">
        <f t="shared" si="5"/>
        <v>18661.3</v>
      </c>
      <c r="R17" s="36"/>
      <c r="S17" s="36">
        <v>3740</v>
      </c>
      <c r="T17" s="36">
        <f t="shared" si="6"/>
        <v>3309.73451327434</v>
      </c>
      <c r="U17" s="36">
        <f t="shared" si="11"/>
        <v>18812.2</v>
      </c>
      <c r="V17" s="36"/>
      <c r="W17" s="36">
        <v>3782</v>
      </c>
      <c r="X17" s="36">
        <f t="shared" si="7"/>
        <v>3346.90265486726</v>
      </c>
      <c r="Y17" s="36">
        <f t="shared" si="8"/>
        <v>19023.46</v>
      </c>
      <c r="Z17" s="36"/>
      <c r="AA17" s="45">
        <v>3860</v>
      </c>
      <c r="AB17" s="36">
        <f t="shared" si="9"/>
        <v>3415.92920353982</v>
      </c>
      <c r="AC17" s="36">
        <f t="shared" si="10"/>
        <v>19415.8</v>
      </c>
      <c r="AD17" s="36" t="s">
        <v>37</v>
      </c>
    </row>
    <row r="18" ht="28" customHeight="1" spans="1:30">
      <c r="A18" s="35">
        <v>11</v>
      </c>
      <c r="B18" s="36" t="s">
        <v>46</v>
      </c>
      <c r="C18" s="36" t="s">
        <v>52</v>
      </c>
      <c r="D18" s="36" t="s">
        <v>35</v>
      </c>
      <c r="E18" s="36">
        <v>17.59</v>
      </c>
      <c r="F18" s="37" t="s">
        <v>36</v>
      </c>
      <c r="G18" s="36">
        <v>4300</v>
      </c>
      <c r="H18" s="36"/>
      <c r="I18" s="36">
        <f t="shared" si="0"/>
        <v>3805.30973451327</v>
      </c>
      <c r="J18" s="43"/>
      <c r="K18" s="44"/>
      <c r="L18" s="40">
        <f t="shared" si="1"/>
        <v>3760</v>
      </c>
      <c r="M18" s="41">
        <f t="shared" si="2"/>
        <v>3327.43362831858</v>
      </c>
      <c r="N18" s="41">
        <f t="shared" si="3"/>
        <v>66138.4</v>
      </c>
      <c r="O18" s="40">
        <v>3760</v>
      </c>
      <c r="P18" s="36">
        <f t="shared" si="4"/>
        <v>3327.43362831858</v>
      </c>
      <c r="Q18" s="36">
        <f t="shared" si="5"/>
        <v>66138.4</v>
      </c>
      <c r="R18" s="36"/>
      <c r="S18" s="36">
        <v>3790</v>
      </c>
      <c r="T18" s="36">
        <f t="shared" si="6"/>
        <v>3353.98230088496</v>
      </c>
      <c r="U18" s="36">
        <f t="shared" si="11"/>
        <v>66666.1</v>
      </c>
      <c r="V18" s="36"/>
      <c r="W18" s="36">
        <v>3856</v>
      </c>
      <c r="X18" s="36">
        <f t="shared" si="7"/>
        <v>3412.38938053097</v>
      </c>
      <c r="Y18" s="36">
        <f t="shared" si="8"/>
        <v>67827.04</v>
      </c>
      <c r="Z18" s="36"/>
      <c r="AA18" s="45">
        <v>3920</v>
      </c>
      <c r="AB18" s="36">
        <f t="shared" si="9"/>
        <v>3469.02654867257</v>
      </c>
      <c r="AC18" s="36">
        <f t="shared" si="10"/>
        <v>68952.8</v>
      </c>
      <c r="AD18" s="36" t="s">
        <v>37</v>
      </c>
    </row>
    <row r="19" ht="28" customHeight="1" spans="1:30">
      <c r="A19" s="35">
        <v>12</v>
      </c>
      <c r="B19" s="36" t="s">
        <v>46</v>
      </c>
      <c r="C19" s="36" t="s">
        <v>53</v>
      </c>
      <c r="D19" s="36" t="s">
        <v>35</v>
      </c>
      <c r="E19" s="36">
        <v>3.43</v>
      </c>
      <c r="F19" s="37" t="s">
        <v>36</v>
      </c>
      <c r="G19" s="36">
        <v>4300</v>
      </c>
      <c r="H19" s="36"/>
      <c r="I19" s="36">
        <f t="shared" si="0"/>
        <v>3805.30973451327</v>
      </c>
      <c r="J19" s="43"/>
      <c r="K19" s="44"/>
      <c r="L19" s="40">
        <f t="shared" si="1"/>
        <v>3730</v>
      </c>
      <c r="M19" s="41">
        <f t="shared" si="2"/>
        <v>3300.88495575221</v>
      </c>
      <c r="N19" s="41">
        <f t="shared" si="3"/>
        <v>12793.9</v>
      </c>
      <c r="O19" s="40">
        <v>3730</v>
      </c>
      <c r="P19" s="36">
        <f t="shared" si="4"/>
        <v>3300.88495575221</v>
      </c>
      <c r="Q19" s="36">
        <f t="shared" si="5"/>
        <v>12793.9</v>
      </c>
      <c r="R19" s="36"/>
      <c r="S19" s="36">
        <v>3760</v>
      </c>
      <c r="T19" s="36">
        <f t="shared" si="6"/>
        <v>3327.43362831858</v>
      </c>
      <c r="U19" s="36">
        <f t="shared" si="11"/>
        <v>12896.8</v>
      </c>
      <c r="V19" s="36"/>
      <c r="W19" s="36">
        <v>3782</v>
      </c>
      <c r="X19" s="36">
        <f t="shared" si="7"/>
        <v>3346.90265486726</v>
      </c>
      <c r="Y19" s="36">
        <f t="shared" si="8"/>
        <v>12972.26</v>
      </c>
      <c r="Z19" s="36"/>
      <c r="AA19" s="45">
        <v>3890</v>
      </c>
      <c r="AB19" s="36">
        <f t="shared" si="9"/>
        <v>3442.47787610619</v>
      </c>
      <c r="AC19" s="36">
        <f t="shared" si="10"/>
        <v>13342.7</v>
      </c>
      <c r="AD19" s="36" t="s">
        <v>37</v>
      </c>
    </row>
    <row r="20" ht="28" customHeight="1" spans="1:30">
      <c r="A20" s="35">
        <v>13</v>
      </c>
      <c r="B20" s="36" t="s">
        <v>54</v>
      </c>
      <c r="C20" s="36" t="s">
        <v>55</v>
      </c>
      <c r="D20" s="36" t="s">
        <v>35</v>
      </c>
      <c r="E20" s="36">
        <v>9.93</v>
      </c>
      <c r="F20" s="37" t="s">
        <v>40</v>
      </c>
      <c r="G20" s="36">
        <v>4300</v>
      </c>
      <c r="H20" s="36"/>
      <c r="I20" s="36">
        <f t="shared" si="0"/>
        <v>3805.30973451327</v>
      </c>
      <c r="J20" s="43"/>
      <c r="K20" s="44"/>
      <c r="L20" s="40">
        <f t="shared" si="1"/>
        <v>3640</v>
      </c>
      <c r="M20" s="41">
        <f t="shared" si="2"/>
        <v>3221.2389380531</v>
      </c>
      <c r="N20" s="41">
        <f t="shared" si="3"/>
        <v>36145.2</v>
      </c>
      <c r="O20" s="40">
        <v>3640</v>
      </c>
      <c r="P20" s="36">
        <f t="shared" si="4"/>
        <v>3221.2389380531</v>
      </c>
      <c r="Q20" s="36">
        <f t="shared" si="5"/>
        <v>36145.2</v>
      </c>
      <c r="R20" s="36"/>
      <c r="S20" s="36">
        <v>3660</v>
      </c>
      <c r="T20" s="36">
        <f t="shared" si="6"/>
        <v>3238.93805309735</v>
      </c>
      <c r="U20" s="36">
        <f t="shared" si="11"/>
        <v>36343.8</v>
      </c>
      <c r="V20" s="36"/>
      <c r="W20" s="36">
        <v>3698</v>
      </c>
      <c r="X20" s="36">
        <f t="shared" si="7"/>
        <v>3272.56637168142</v>
      </c>
      <c r="Y20" s="36">
        <f t="shared" si="8"/>
        <v>36721.14</v>
      </c>
      <c r="Z20" s="36"/>
      <c r="AA20" s="45">
        <v>3790</v>
      </c>
      <c r="AB20" s="36">
        <f t="shared" si="9"/>
        <v>3353.98230088496</v>
      </c>
      <c r="AC20" s="36">
        <f t="shared" si="10"/>
        <v>37634.7</v>
      </c>
      <c r="AD20" s="36"/>
    </row>
    <row r="21" ht="28" customHeight="1" spans="1:30">
      <c r="A21" s="35">
        <v>14</v>
      </c>
      <c r="B21" s="36" t="s">
        <v>56</v>
      </c>
      <c r="C21" s="36" t="s">
        <v>57</v>
      </c>
      <c r="D21" s="36" t="s">
        <v>35</v>
      </c>
      <c r="E21" s="36">
        <v>12.56</v>
      </c>
      <c r="F21" s="37" t="s">
        <v>40</v>
      </c>
      <c r="G21" s="36">
        <v>4300</v>
      </c>
      <c r="H21" s="36"/>
      <c r="I21" s="36">
        <f t="shared" si="0"/>
        <v>3805.30973451327</v>
      </c>
      <c r="J21" s="43"/>
      <c r="K21" s="44"/>
      <c r="L21" s="40">
        <f t="shared" si="1"/>
        <v>6200</v>
      </c>
      <c r="M21" s="41">
        <f t="shared" si="2"/>
        <v>5486.72566371681</v>
      </c>
      <c r="N21" s="41">
        <f t="shared" si="3"/>
        <v>77872</v>
      </c>
      <c r="O21" s="36">
        <v>6230</v>
      </c>
      <c r="P21" s="36">
        <f t="shared" si="4"/>
        <v>5513.27433628319</v>
      </c>
      <c r="Q21" s="36">
        <f t="shared" si="5"/>
        <v>78248.8</v>
      </c>
      <c r="R21" s="36"/>
      <c r="S21" s="40">
        <v>6200</v>
      </c>
      <c r="T21" s="36">
        <f t="shared" si="6"/>
        <v>5486.72566371681</v>
      </c>
      <c r="U21" s="36">
        <f t="shared" si="11"/>
        <v>77872</v>
      </c>
      <c r="V21" s="36"/>
      <c r="W21" s="36">
        <v>6247</v>
      </c>
      <c r="X21" s="36">
        <f t="shared" si="7"/>
        <v>5528.3185840708</v>
      </c>
      <c r="Y21" s="36">
        <f t="shared" si="8"/>
        <v>78462.32</v>
      </c>
      <c r="Z21" s="36"/>
      <c r="AA21" s="45">
        <v>6290</v>
      </c>
      <c r="AB21" s="36">
        <f t="shared" si="9"/>
        <v>5566.37168141593</v>
      </c>
      <c r="AC21" s="36">
        <f t="shared" si="10"/>
        <v>79002.4</v>
      </c>
      <c r="AD21" s="36" t="s">
        <v>37</v>
      </c>
    </row>
    <row r="22" ht="28" customHeight="1" spans="1:30">
      <c r="A22" s="35">
        <v>15</v>
      </c>
      <c r="B22" s="36" t="s">
        <v>58</v>
      </c>
      <c r="C22" s="36" t="s">
        <v>59</v>
      </c>
      <c r="D22" s="36" t="s">
        <v>35</v>
      </c>
      <c r="E22" s="36">
        <v>0.45</v>
      </c>
      <c r="F22" s="37" t="s">
        <v>40</v>
      </c>
      <c r="G22" s="36">
        <v>4300</v>
      </c>
      <c r="H22" s="36"/>
      <c r="I22" s="36">
        <f t="shared" si="0"/>
        <v>3805.30973451327</v>
      </c>
      <c r="J22" s="43"/>
      <c r="K22" s="44"/>
      <c r="L22" s="40">
        <f t="shared" si="1"/>
        <v>3600</v>
      </c>
      <c r="M22" s="41">
        <f t="shared" si="2"/>
        <v>3185.8407079646</v>
      </c>
      <c r="N22" s="41">
        <f t="shared" si="3"/>
        <v>1620</v>
      </c>
      <c r="O22" s="40">
        <v>3600</v>
      </c>
      <c r="P22" s="36">
        <f t="shared" si="4"/>
        <v>3185.8407079646</v>
      </c>
      <c r="Q22" s="36">
        <f t="shared" si="5"/>
        <v>1620</v>
      </c>
      <c r="R22" s="36"/>
      <c r="S22" s="36">
        <v>3630</v>
      </c>
      <c r="T22" s="36">
        <f t="shared" si="6"/>
        <v>3212.38938053097</v>
      </c>
      <c r="U22" s="36">
        <f t="shared" si="11"/>
        <v>1633.5</v>
      </c>
      <c r="V22" s="36"/>
      <c r="W22" s="36">
        <v>3677</v>
      </c>
      <c r="X22" s="36">
        <f t="shared" si="7"/>
        <v>3253.98230088496</v>
      </c>
      <c r="Y22" s="36">
        <f t="shared" si="8"/>
        <v>1654.65</v>
      </c>
      <c r="Z22" s="36"/>
      <c r="AA22" s="45">
        <v>3920</v>
      </c>
      <c r="AB22" s="36">
        <f t="shared" si="9"/>
        <v>3469.02654867257</v>
      </c>
      <c r="AC22" s="36">
        <f t="shared" si="10"/>
        <v>1764</v>
      </c>
      <c r="AD22" s="36" t="s">
        <v>37</v>
      </c>
    </row>
    <row r="23" ht="28" customHeight="1" spans="1:30">
      <c r="A23" s="35">
        <v>16</v>
      </c>
      <c r="B23" s="36" t="s">
        <v>60</v>
      </c>
      <c r="C23" s="36" t="s">
        <v>61</v>
      </c>
      <c r="D23" s="36" t="s">
        <v>35</v>
      </c>
      <c r="E23" s="36">
        <v>0.34</v>
      </c>
      <c r="F23" s="37" t="s">
        <v>40</v>
      </c>
      <c r="G23" s="36">
        <v>4300</v>
      </c>
      <c r="H23" s="36"/>
      <c r="I23" s="36">
        <f t="shared" si="0"/>
        <v>3805.30973451327</v>
      </c>
      <c r="J23" s="43"/>
      <c r="K23" s="44"/>
      <c r="L23" s="40">
        <f t="shared" si="1"/>
        <v>3740</v>
      </c>
      <c r="M23" s="41">
        <f t="shared" si="2"/>
        <v>3309.73451327434</v>
      </c>
      <c r="N23" s="41">
        <f t="shared" si="3"/>
        <v>1271.6</v>
      </c>
      <c r="O23" s="40">
        <v>3740</v>
      </c>
      <c r="P23" s="36">
        <f t="shared" si="4"/>
        <v>3309.73451327434</v>
      </c>
      <c r="Q23" s="36">
        <f t="shared" si="5"/>
        <v>1271.6</v>
      </c>
      <c r="R23" s="36"/>
      <c r="S23" s="36">
        <v>3770</v>
      </c>
      <c r="T23" s="36">
        <f t="shared" si="6"/>
        <v>3336.28318584071</v>
      </c>
      <c r="U23" s="36">
        <f t="shared" si="11"/>
        <v>1281.8</v>
      </c>
      <c r="V23" s="36"/>
      <c r="W23" s="36">
        <v>3814</v>
      </c>
      <c r="X23" s="36">
        <f t="shared" si="7"/>
        <v>3375.22123893805</v>
      </c>
      <c r="Y23" s="36">
        <f t="shared" si="8"/>
        <v>1296.76</v>
      </c>
      <c r="Z23" s="36"/>
      <c r="AA23" s="45">
        <v>3920</v>
      </c>
      <c r="AB23" s="36">
        <f t="shared" si="9"/>
        <v>3469.02654867257</v>
      </c>
      <c r="AC23" s="36">
        <f t="shared" si="10"/>
        <v>1332.8</v>
      </c>
      <c r="AD23" s="36" t="s">
        <v>37</v>
      </c>
    </row>
    <row r="24" ht="28" customHeight="1" spans="1:30">
      <c r="A24" s="35">
        <v>17</v>
      </c>
      <c r="B24" s="36" t="s">
        <v>62</v>
      </c>
      <c r="C24" s="36" t="s">
        <v>63</v>
      </c>
      <c r="D24" s="36" t="s">
        <v>35</v>
      </c>
      <c r="E24" s="36">
        <v>2.36</v>
      </c>
      <c r="F24" s="37" t="s">
        <v>40</v>
      </c>
      <c r="G24" s="36">
        <v>4300</v>
      </c>
      <c r="H24" s="36"/>
      <c r="I24" s="36">
        <f t="shared" si="0"/>
        <v>3805.30973451327</v>
      </c>
      <c r="J24" s="43"/>
      <c r="K24" s="44"/>
      <c r="L24" s="40">
        <f t="shared" si="1"/>
        <v>3630</v>
      </c>
      <c r="M24" s="41">
        <f t="shared" si="2"/>
        <v>3212.38938053097</v>
      </c>
      <c r="N24" s="41">
        <f t="shared" si="3"/>
        <v>8566.8</v>
      </c>
      <c r="O24" s="40">
        <v>3630</v>
      </c>
      <c r="P24" s="36">
        <f t="shared" si="4"/>
        <v>3212.38938053097</v>
      </c>
      <c r="Q24" s="36">
        <f t="shared" si="5"/>
        <v>8566.8</v>
      </c>
      <c r="R24" s="36"/>
      <c r="S24" s="36">
        <v>3790</v>
      </c>
      <c r="T24" s="36">
        <f t="shared" si="6"/>
        <v>3353.98230088496</v>
      </c>
      <c r="U24" s="36">
        <f t="shared" si="11"/>
        <v>8944.4</v>
      </c>
      <c r="V24" s="36"/>
      <c r="W24" s="36">
        <v>3698</v>
      </c>
      <c r="X24" s="36">
        <f t="shared" si="7"/>
        <v>3272.56637168142</v>
      </c>
      <c r="Y24" s="36">
        <f t="shared" si="8"/>
        <v>8727.28</v>
      </c>
      <c r="Z24" s="36"/>
      <c r="AA24" s="45">
        <v>3860</v>
      </c>
      <c r="AB24" s="36">
        <f t="shared" si="9"/>
        <v>3415.92920353982</v>
      </c>
      <c r="AC24" s="36">
        <f t="shared" si="10"/>
        <v>9109.6</v>
      </c>
      <c r="AD24" s="36" t="s">
        <v>37</v>
      </c>
    </row>
    <row r="25" ht="28" customHeight="1" spans="1:30">
      <c r="A25" s="35">
        <v>18</v>
      </c>
      <c r="B25" s="36" t="s">
        <v>62</v>
      </c>
      <c r="C25" s="36" t="s">
        <v>64</v>
      </c>
      <c r="D25" s="36" t="s">
        <v>35</v>
      </c>
      <c r="E25" s="36">
        <v>2.16</v>
      </c>
      <c r="F25" s="37" t="s">
        <v>40</v>
      </c>
      <c r="G25" s="36">
        <v>4300</v>
      </c>
      <c r="H25" s="36"/>
      <c r="I25" s="36">
        <f t="shared" si="0"/>
        <v>3805.30973451327</v>
      </c>
      <c r="J25" s="43"/>
      <c r="K25" s="44"/>
      <c r="L25" s="40">
        <f t="shared" si="1"/>
        <v>3640</v>
      </c>
      <c r="M25" s="41">
        <f t="shared" si="2"/>
        <v>3221.2389380531</v>
      </c>
      <c r="N25" s="41">
        <f t="shared" si="3"/>
        <v>7862.4</v>
      </c>
      <c r="O25" s="40">
        <v>3640</v>
      </c>
      <c r="P25" s="36">
        <f t="shared" si="4"/>
        <v>3221.2389380531</v>
      </c>
      <c r="Q25" s="36">
        <f t="shared" si="5"/>
        <v>7862.4</v>
      </c>
      <c r="R25" s="36"/>
      <c r="S25" s="36">
        <v>3650</v>
      </c>
      <c r="T25" s="36">
        <f t="shared" si="6"/>
        <v>3230.08849557522</v>
      </c>
      <c r="U25" s="36">
        <f t="shared" si="11"/>
        <v>7884</v>
      </c>
      <c r="V25" s="36"/>
      <c r="W25" s="36">
        <v>3709</v>
      </c>
      <c r="X25" s="36">
        <f t="shared" si="7"/>
        <v>3282.30088495575</v>
      </c>
      <c r="Y25" s="36">
        <f t="shared" si="8"/>
        <v>8011.44</v>
      </c>
      <c r="Z25" s="36"/>
      <c r="AA25" s="45">
        <v>3810</v>
      </c>
      <c r="AB25" s="36">
        <f t="shared" si="9"/>
        <v>3371.6814159292</v>
      </c>
      <c r="AC25" s="36">
        <f t="shared" si="10"/>
        <v>8229.6</v>
      </c>
      <c r="AD25" s="36" t="s">
        <v>37</v>
      </c>
    </row>
    <row r="26" ht="28" customHeight="1" spans="1:30">
      <c r="A26" s="35">
        <v>19</v>
      </c>
      <c r="B26" s="36" t="s">
        <v>62</v>
      </c>
      <c r="C26" s="36" t="s">
        <v>65</v>
      </c>
      <c r="D26" s="36" t="s">
        <v>35</v>
      </c>
      <c r="E26" s="36">
        <v>1.92</v>
      </c>
      <c r="F26" s="37" t="s">
        <v>40</v>
      </c>
      <c r="G26" s="36">
        <v>4300</v>
      </c>
      <c r="H26" s="36"/>
      <c r="I26" s="36">
        <f t="shared" si="0"/>
        <v>3805.30973451327</v>
      </c>
      <c r="J26" s="43"/>
      <c r="K26" s="44"/>
      <c r="L26" s="40">
        <f t="shared" si="1"/>
        <v>3610</v>
      </c>
      <c r="M26" s="41">
        <f t="shared" si="2"/>
        <v>3194.69026548673</v>
      </c>
      <c r="N26" s="41">
        <f t="shared" si="3"/>
        <v>6931.2</v>
      </c>
      <c r="O26" s="40">
        <v>3610</v>
      </c>
      <c r="P26" s="36">
        <f t="shared" si="4"/>
        <v>3194.69026548673</v>
      </c>
      <c r="Q26" s="36">
        <f t="shared" si="5"/>
        <v>6931.2</v>
      </c>
      <c r="R26" s="36"/>
      <c r="S26" s="36">
        <v>3650</v>
      </c>
      <c r="T26" s="36">
        <f t="shared" si="6"/>
        <v>3230.08849557522</v>
      </c>
      <c r="U26" s="36">
        <f t="shared" si="11"/>
        <v>7008</v>
      </c>
      <c r="V26" s="36"/>
      <c r="W26" s="36">
        <v>3677</v>
      </c>
      <c r="X26" s="36">
        <f t="shared" si="7"/>
        <v>3253.98230088496</v>
      </c>
      <c r="Y26" s="36">
        <f t="shared" si="8"/>
        <v>7059.84</v>
      </c>
      <c r="Z26" s="36"/>
      <c r="AA26" s="45">
        <v>3820</v>
      </c>
      <c r="AB26" s="36">
        <f t="shared" si="9"/>
        <v>3380.53097345133</v>
      </c>
      <c r="AC26" s="36">
        <f t="shared" si="10"/>
        <v>7334.4</v>
      </c>
      <c r="AD26" s="36" t="s">
        <v>37</v>
      </c>
    </row>
    <row r="27" customFormat="1" ht="28" customHeight="1" spans="1:30">
      <c r="A27" s="47"/>
      <c r="B27" s="36"/>
      <c r="C27" s="36" t="s">
        <v>66</v>
      </c>
      <c r="D27" s="36"/>
      <c r="E27" s="36">
        <f>SUM(E8:E26)</f>
        <v>75.55</v>
      </c>
      <c r="F27" s="36"/>
      <c r="G27" s="36"/>
      <c r="H27" s="36"/>
      <c r="I27" s="36"/>
      <c r="J27" s="48"/>
      <c r="K27" s="49"/>
      <c r="L27" s="49"/>
      <c r="M27" s="49"/>
      <c r="N27" s="48"/>
      <c r="O27" s="48"/>
      <c r="P27" s="47"/>
      <c r="Q27" s="36"/>
      <c r="R27" s="47"/>
      <c r="S27" s="48"/>
      <c r="T27" s="47"/>
      <c r="U27" s="36"/>
      <c r="V27" s="47"/>
      <c r="W27" s="36"/>
      <c r="X27" s="47"/>
      <c r="Y27" s="36"/>
      <c r="AA27" s="36"/>
      <c r="AB27" s="47"/>
      <c r="AC27" s="36"/>
      <c r="AD27" s="47"/>
    </row>
    <row r="28" ht="28" customHeight="1" spans="1:30">
      <c r="A28" s="50" t="s">
        <v>67</v>
      </c>
      <c r="B28" s="51"/>
      <c r="C28" s="51"/>
      <c r="D28" s="51"/>
      <c r="E28" s="52"/>
      <c r="F28" s="51"/>
      <c r="G28" s="53"/>
      <c r="H28" s="51"/>
      <c r="I28" s="54"/>
      <c r="J28" s="55">
        <f>J8/1.13</f>
        <v>287491.150442478</v>
      </c>
      <c r="K28" s="56"/>
      <c r="L28" s="56"/>
      <c r="M28" s="56"/>
      <c r="N28" s="55">
        <f>N29/1.13</f>
        <v>276388.053097345</v>
      </c>
      <c r="O28" s="55"/>
      <c r="P28" s="55"/>
      <c r="Q28" s="55">
        <f>Q29/1.13</f>
        <v>277052.477876106</v>
      </c>
      <c r="R28" s="57"/>
      <c r="S28" s="55"/>
      <c r="T28" s="57"/>
      <c r="U28" s="55">
        <f>U29/1.13</f>
        <v>278822.212389381</v>
      </c>
      <c r="V28" s="57"/>
      <c r="W28" s="55"/>
      <c r="X28" s="57"/>
      <c r="Y28" s="55">
        <f>Y29/1.13</f>
        <v>281580.026548673</v>
      </c>
      <c r="Z28" s="57"/>
      <c r="AA28" s="55"/>
      <c r="AB28" s="57"/>
      <c r="AC28" s="55">
        <f>AC29/1.13</f>
        <v>287266.637168142</v>
      </c>
      <c r="AD28" s="57"/>
    </row>
    <row r="29" ht="28" customHeight="1" spans="1:30">
      <c r="A29" s="58" t="s">
        <v>68</v>
      </c>
      <c r="B29" s="59"/>
      <c r="C29" s="59"/>
      <c r="D29" s="59"/>
      <c r="E29" s="60"/>
      <c r="F29" s="59"/>
      <c r="G29" s="53"/>
      <c r="H29" s="59"/>
      <c r="I29" s="61"/>
      <c r="J29" s="62">
        <f>J8</f>
        <v>324865</v>
      </c>
      <c r="K29" s="63"/>
      <c r="L29" s="63"/>
      <c r="M29" s="63"/>
      <c r="N29" s="64">
        <f>SUM(N8:N26)</f>
        <v>312318.5</v>
      </c>
      <c r="O29" s="64"/>
      <c r="P29" s="64"/>
      <c r="Q29" s="64">
        <f>SUM(Q8:Q26)</f>
        <v>313069.3</v>
      </c>
      <c r="R29" s="65"/>
      <c r="S29" s="64"/>
      <c r="T29" s="65"/>
      <c r="U29" s="65">
        <f>SUM(U8:U26)</f>
        <v>315069.1</v>
      </c>
      <c r="V29" s="65"/>
      <c r="W29" s="64"/>
      <c r="X29" s="65"/>
      <c r="Y29" s="64">
        <f>SUM((Y8:Y26))</f>
        <v>318185.43</v>
      </c>
      <c r="Z29" s="65"/>
      <c r="AA29" s="64"/>
      <c r="AB29" s="65"/>
      <c r="AC29" s="65">
        <f>SUM(AC8:AC26)</f>
        <v>324611.3</v>
      </c>
      <c r="AD29" s="65"/>
    </row>
    <row r="33" customFormat="1" spans="5:27">
      <c r="E33" s="1"/>
      <c r="G33" s="66"/>
      <c r="H33" s="66"/>
      <c r="I33" s="66"/>
      <c r="J33" s="67"/>
      <c r="N33" s="1"/>
      <c r="O33" s="1"/>
      <c r="S33" s="1"/>
      <c r="W33" s="1"/>
      <c r="Y33" s="1"/>
      <c r="AA33" s="1"/>
    </row>
  </sheetData>
  <mergeCells count="28">
    <mergeCell ref="A1:AD1"/>
    <mergeCell ref="O2:R2"/>
    <mergeCell ref="S2:V2"/>
    <mergeCell ref="W2:Z2"/>
    <mergeCell ref="AA2:AD2"/>
    <mergeCell ref="O3:R3"/>
    <mergeCell ref="S3:V3"/>
    <mergeCell ref="W3:Z3"/>
    <mergeCell ref="AA3:AD3"/>
    <mergeCell ref="A4:K4"/>
    <mergeCell ref="O4:R4"/>
    <mergeCell ref="S4:V4"/>
    <mergeCell ref="W4:Z4"/>
    <mergeCell ref="AA4:AD4"/>
    <mergeCell ref="A5:K5"/>
    <mergeCell ref="O5:R5"/>
    <mergeCell ref="S5:V5"/>
    <mergeCell ref="W5:Z5"/>
    <mergeCell ref="AA5:AD5"/>
    <mergeCell ref="A6:K6"/>
    <mergeCell ref="O6:AD6"/>
    <mergeCell ref="A28:I28"/>
    <mergeCell ref="A29:I29"/>
    <mergeCell ref="G33:I33"/>
    <mergeCell ref="J8:J26"/>
    <mergeCell ref="K8:K26"/>
    <mergeCell ref="A2:K3"/>
    <mergeCell ref="L2:N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第一轮报价</vt:lpstr>
      <vt:lpstr>第二轮报价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HIPAA</dc:creator>
  <cp:lastModifiedBy>WPS_1732070446</cp:lastModifiedBy>
  <dcterms:created xsi:type="dcterms:W3CDTF">2025-03-26T07:19:00Z</dcterms:created>
  <dcterms:modified xsi:type="dcterms:W3CDTF">2025-12-27T00:34:11Z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3C33AF953A2C42E4AE362D77CC4C0488_13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