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第一轮报价" sheetId="1" r:id="rId1"/>
    <sheet name="第二轮报价" sheetId="2" r:id="rId2"/>
    <sheet name="第三轮报价" sheetId="3" r:id="rId3"/>
    <sheet name="第四轮报价" sheetId="4" r:id="rId4"/>
  </sheets>
  <definedNames>
    <definedName name="_xlnm._FilterDatabase" localSheetId="1" hidden="1">第二轮报价!$A$2:$AC$40</definedName>
    <definedName name="_xlnm._FilterDatabase" localSheetId="0" hidden="1">第一轮报价!$A$2:$AH$37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<sst xmlns="http://schemas.openxmlformats.org/spreadsheetml/2006/main" count="961" uniqueCount="86">
  <si>
    <t>钢结构钢板、型材报价比价表</t>
  </si>
  <si>
    <t>单位名称</t>
  </si>
  <si>
    <t>各供应商最低价</t>
  </si>
  <si>
    <t>供应商</t>
  </si>
  <si>
    <t>湖南浦新金属材料有限公司</t>
  </si>
  <si>
    <t>湖南湘安长青供应链有限公司</t>
  </si>
  <si>
    <t>北京泓博盛兴商贸有限公司</t>
  </si>
  <si>
    <t>上海逸建实业有限公司</t>
  </si>
  <si>
    <t>福建晨启物资有限公司</t>
  </si>
  <si>
    <t>报价人及联系方式</t>
  </si>
  <si>
    <t>报价日</t>
  </si>
  <si>
    <t>2025.12.17</t>
  </si>
  <si>
    <t>付款方式</t>
  </si>
  <si>
    <t>集采方式付款</t>
  </si>
  <si>
    <t>序号</t>
  </si>
  <si>
    <t>名称</t>
  </si>
  <si>
    <t>详细描述/规格型号</t>
  </si>
  <si>
    <t>单位</t>
  </si>
  <si>
    <t>采购数量</t>
  </si>
  <si>
    <t>材质</t>
  </si>
  <si>
    <t>施工合同
含税单价</t>
  </si>
  <si>
    <t>备注</t>
  </si>
  <si>
    <t>施工合同
不含税单价</t>
  </si>
  <si>
    <t>施工合同
含税总价价</t>
  </si>
  <si>
    <t>施工合同
重量</t>
  </si>
  <si>
    <t>含税单价（元）
税率13%</t>
  </si>
  <si>
    <t>不含税单价</t>
  </si>
  <si>
    <t>含税合价（元）</t>
  </si>
  <si>
    <t>槽钢</t>
  </si>
  <si>
    <t>t</t>
  </si>
  <si>
    <t>Q235B</t>
  </si>
  <si>
    <t>过磅</t>
  </si>
  <si>
    <t/>
  </si>
  <si>
    <t>都是整支发货 整张发货</t>
  </si>
  <si>
    <r>
      <rPr>
        <sz val="11"/>
        <color theme="1"/>
        <rFont val="宋体"/>
        <charset val="134"/>
        <scheme val="minor"/>
      </rPr>
      <t>10</t>
    </r>
    <r>
      <rPr>
        <sz val="10"/>
        <rFont val="宋体"/>
        <charset val="0"/>
      </rPr>
      <t>＃</t>
    </r>
  </si>
  <si>
    <t>16a</t>
  </si>
  <si>
    <t>角钢</t>
  </si>
  <si>
    <t>扁钢</t>
  </si>
  <si>
    <t>100*3</t>
  </si>
  <si>
    <t>方管</t>
  </si>
  <si>
    <t>20x2</t>
  </si>
  <si>
    <t>50*3</t>
  </si>
  <si>
    <t>80*4</t>
  </si>
  <si>
    <t>120*5</t>
  </si>
  <si>
    <t>140*140*5</t>
  </si>
  <si>
    <t>160*160*5</t>
  </si>
  <si>
    <t>180*5</t>
  </si>
  <si>
    <t>200*8</t>
  </si>
  <si>
    <r>
      <rPr>
        <sz val="11"/>
        <color theme="1"/>
        <rFont val="宋体"/>
        <charset val="134"/>
        <scheme val="minor"/>
      </rPr>
      <t>H</t>
    </r>
    <r>
      <rPr>
        <sz val="10"/>
        <rFont val="宋体"/>
        <charset val="0"/>
      </rPr>
      <t>型钢</t>
    </r>
  </si>
  <si>
    <t>194*150*6*9</t>
  </si>
  <si>
    <t>Q355B</t>
  </si>
  <si>
    <t>理论</t>
  </si>
  <si>
    <t>350*175*7*11</t>
  </si>
  <si>
    <t>300*150*6.5*9</t>
  </si>
  <si>
    <t>300*300*10/15</t>
  </si>
  <si>
    <t>600×200×11×17</t>
  </si>
  <si>
    <t>钢板</t>
  </si>
  <si>
    <t>6mm</t>
  </si>
  <si>
    <t>8mm</t>
  </si>
  <si>
    <t>10mm</t>
  </si>
  <si>
    <t>12mm</t>
  </si>
  <si>
    <t>13mm</t>
  </si>
  <si>
    <t>14mm</t>
  </si>
  <si>
    <t>按14厚报价</t>
  </si>
  <si>
    <t>14规格</t>
  </si>
  <si>
    <t>16mm</t>
  </si>
  <si>
    <t>18mm</t>
  </si>
  <si>
    <t>20mm</t>
  </si>
  <si>
    <t>235</t>
  </si>
  <si>
    <t>重量合计</t>
  </si>
  <si>
    <t>不含税合计</t>
  </si>
  <si>
    <t>含税合计</t>
  </si>
  <si>
    <t>黄强：13975896019</t>
  </si>
  <si>
    <t>颜舒伟：15273124719</t>
  </si>
  <si>
    <t>刘丰：15618777667</t>
  </si>
  <si>
    <t>尹忠良：13552757707</t>
  </si>
  <si>
    <t>李宁：13960608899</t>
  </si>
  <si>
    <t>2025.12.19</t>
  </si>
  <si>
    <t>2025.6.16</t>
  </si>
  <si>
    <t>小计</t>
  </si>
  <si>
    <t>2025.12.22</t>
  </si>
  <si>
    <r>
      <rPr>
        <sz val="10"/>
        <rFont val="宋体"/>
        <charset val="134"/>
      </rPr>
      <t>按</t>
    </r>
    <r>
      <rPr>
        <sz val="10"/>
        <rFont val="Arial"/>
        <charset val="134"/>
      </rPr>
      <t>12mm</t>
    </r>
    <r>
      <rPr>
        <sz val="10"/>
        <rFont val="宋体"/>
        <charset val="134"/>
      </rPr>
      <t>厚报价</t>
    </r>
  </si>
  <si>
    <r>
      <rPr>
        <sz val="10"/>
        <rFont val="宋体"/>
        <charset val="134"/>
      </rPr>
      <t>按</t>
    </r>
    <r>
      <rPr>
        <sz val="10"/>
        <rFont val="Arial"/>
        <charset val="134"/>
      </rPr>
      <t>14mm</t>
    </r>
    <r>
      <rPr>
        <sz val="10"/>
        <rFont val="宋体"/>
        <charset val="134"/>
      </rPr>
      <t>厚报价</t>
    </r>
  </si>
  <si>
    <t>2025.12.23</t>
  </si>
  <si>
    <t>结算方式说明</t>
  </si>
  <si>
    <t>一、结算标准
1、整支/整板结算​
当货物符合整支（整板）规格要求时，按实际过磅重量结算。
2、不足整支/整板结算​
实际交货数量不足整支（整板）标准，或存在尺寸偏差导致无法按整支（整板）结算的，按实际过磅重量结算。
二、材料计划处理
1、计划不足整支/整板​
材料计划清单中不足整支/整板的，按整支/整板配送，以实际到货过磅重量结算。
2、计划与实际偏差​
实际到货规格与计划清单存在偏差的，按实际过磅重量结算，偏差部分需经双方确认。
三、过磅要求
所有结算重量以甲方指定地点的过磅数据为准。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</si>
</sst>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0"/>
    <numFmt numFmtId="178" formatCode="0.00_ "/>
    <numFmt numFmtId="179" formatCode="0.00_);\(0.00\)"/>
    <numFmt numFmtId="180" formatCode="0.000_ "/>
  </numFmts>
  <fonts count="3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Verdana"/>
      <charset val="134"/>
    </font>
    <font>
      <sz val="10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176" fontId="0" fillId="0" borderId="0">
      <alignment vertical="center"/>
    </xf>
    <xf numFmtId="176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4" fillId="0" borderId="0"/>
  </cellStyleXfs>
  <cellXfs count="9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Fill="1">
      <alignment vertical="center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 wrapText="1"/>
    </xf>
    <xf numFmtId="178" fontId="2" fillId="0" borderId="1" xfId="51" applyNumberFormat="1" applyFont="1" applyFill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0" borderId="2" xfId="51" applyNumberFormat="1" applyFont="1" applyBorder="1" applyAlignment="1">
      <alignment horizontal="center" vertical="center" wrapText="1"/>
    </xf>
    <xf numFmtId="179" fontId="4" fillId="0" borderId="2" xfId="51" applyNumberFormat="1" applyFont="1" applyBorder="1" applyAlignment="1">
      <alignment horizontal="center" vertical="center" wrapText="1"/>
    </xf>
    <xf numFmtId="179" fontId="4" fillId="0" borderId="3" xfId="51" applyNumberFormat="1" applyFont="1" applyBorder="1" applyAlignment="1">
      <alignment horizontal="center" vertical="center" wrapText="1"/>
    </xf>
    <xf numFmtId="178" fontId="4" fillId="0" borderId="4" xfId="51" applyNumberFormat="1" applyFont="1" applyBorder="1" applyAlignment="1">
      <alignment horizontal="center" vertical="center" wrapText="1"/>
    </xf>
    <xf numFmtId="178" fontId="4" fillId="0" borderId="1" xfId="51" applyNumberFormat="1" applyFont="1" applyBorder="1" applyAlignment="1">
      <alignment horizontal="center" vertical="center" wrapText="1"/>
    </xf>
    <xf numFmtId="179" fontId="4" fillId="0" borderId="1" xfId="5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4" fillId="0" borderId="5" xfId="51" applyNumberFormat="1" applyFont="1" applyBorder="1" applyAlignment="1">
      <alignment horizontal="center" vertical="center" wrapText="1"/>
    </xf>
    <xf numFmtId="179" fontId="4" fillId="0" borderId="5" xfId="51" applyNumberFormat="1" applyFont="1" applyBorder="1" applyAlignment="1">
      <alignment horizontal="center" vertical="center" wrapText="1"/>
    </xf>
    <xf numFmtId="179" fontId="4" fillId="0" borderId="6" xfId="51" applyNumberFormat="1" applyFont="1" applyBorder="1" applyAlignment="1">
      <alignment horizontal="center" vertical="center" wrapText="1"/>
    </xf>
    <xf numFmtId="178" fontId="5" fillId="0" borderId="3" xfId="51" applyNumberFormat="1" applyFont="1" applyBorder="1" applyAlignment="1">
      <alignment horizontal="center" vertical="center" wrapText="1"/>
    </xf>
    <xf numFmtId="179" fontId="5" fillId="0" borderId="1" xfId="51" applyNumberFormat="1" applyFont="1" applyBorder="1" applyAlignment="1">
      <alignment horizontal="center" vertical="center" wrapText="1"/>
    </xf>
    <xf numFmtId="178" fontId="5" fillId="0" borderId="1" xfId="51" applyNumberFormat="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176" fontId="6" fillId="0" borderId="1" xfId="51" applyFont="1" applyBorder="1" applyAlignment="1">
      <alignment horizontal="center" vertical="center" wrapText="1"/>
    </xf>
    <xf numFmtId="179" fontId="6" fillId="0" borderId="1" xfId="51" applyNumberFormat="1" applyFont="1" applyBorder="1" applyAlignment="1">
      <alignment horizontal="center" vertical="center" wrapText="1"/>
    </xf>
    <xf numFmtId="179" fontId="7" fillId="0" borderId="1" xfId="51" applyNumberFormat="1" applyFont="1" applyBorder="1" applyAlignment="1">
      <alignment horizontal="center" vertical="center" wrapText="1"/>
    </xf>
    <xf numFmtId="178" fontId="7" fillId="0" borderId="7" xfId="51" applyNumberFormat="1" applyFont="1" applyFill="1" applyBorder="1" applyAlignment="1">
      <alignment horizontal="center" vertical="center" wrapText="1"/>
    </xf>
    <xf numFmtId="179" fontId="7" fillId="0" borderId="7" xfId="51" applyNumberFormat="1" applyFont="1" applyBorder="1" applyAlignment="1">
      <alignment horizontal="center" vertical="center" wrapText="1"/>
    </xf>
    <xf numFmtId="178" fontId="7" fillId="0" borderId="7" xfId="5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178" fontId="9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0" fillId="0" borderId="8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9" fontId="4" fillId="0" borderId="4" xfId="51" applyNumberFormat="1" applyFont="1" applyBorder="1" applyAlignment="1">
      <alignment horizontal="center" vertical="center" wrapText="1"/>
    </xf>
    <xf numFmtId="49" fontId="2" fillId="0" borderId="3" xfId="51" applyNumberFormat="1" applyFont="1" applyBorder="1" applyAlignment="1">
      <alignment horizontal="center" vertical="center" wrapText="1"/>
    </xf>
    <xf numFmtId="179" fontId="5" fillId="0" borderId="3" xfId="5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5 3" xfId="50"/>
    <cellStyle name="常规 2 2 14 7" xfId="51"/>
    <cellStyle name="常规 2 2 3" xfId="52"/>
    <cellStyle name="常规 3" xfId="53"/>
    <cellStyle name="千位分隔 2" xfId="54"/>
    <cellStyle name="常规_伴热材料_综合材料表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EA1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4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5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6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7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8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9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0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1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2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3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4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5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4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5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6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7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8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9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0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1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2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3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4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5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3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4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5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6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7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8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9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0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1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2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3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4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15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6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17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8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19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0" name="文本框 20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>
      <xdr:nvSpPr>
        <xdr:cNvPr id="21" name="文本框 16"/>
        <xdr:cNvSpPr txBox="1"/>
      </xdr:nvSpPr>
      <xdr:spPr>
        <a:xfrm>
          <a:off x="1267460" y="2510790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2" name="文本框 20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>
      <xdr:nvSpPr>
        <xdr:cNvPr id="23" name="文本框 16"/>
        <xdr:cNvSpPr txBox="1"/>
      </xdr:nvSpPr>
      <xdr:spPr>
        <a:xfrm>
          <a:off x="1267460" y="2971800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4" name="文本框 20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>
      <xdr:nvSpPr>
        <xdr:cNvPr id="25" name="文本框 16"/>
        <xdr:cNvSpPr txBox="1"/>
      </xdr:nvSpPr>
      <xdr:spPr>
        <a:xfrm>
          <a:off x="1267460" y="2971800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2"/>
  <sheetViews>
    <sheetView zoomScale="70" zoomScaleNormal="70" topLeftCell="A7" workbookViewId="0">
      <pane xSplit="9" topLeftCell="J1" activePane="topRight" state="frozen"/>
      <selection/>
      <selection pane="topRight" activeCell="F27" sqref="F27:F35"/>
    </sheetView>
  </sheetViews>
  <sheetFormatPr defaultColWidth="9" defaultRowHeight="13.5"/>
  <cols>
    <col min="1" max="1" width="6.26666666666667" customWidth="1"/>
    <col min="2" max="2" width="10.3666666666667" customWidth="1"/>
    <col min="3" max="3" width="16.9083333333333" customWidth="1"/>
    <col min="4" max="4" width="7.725" customWidth="1"/>
    <col min="5" max="6" width="10.8166666666667" customWidth="1"/>
    <col min="7" max="7" width="14.2666666666667" customWidth="1"/>
    <col min="8" max="9" width="10.2666666666667" customWidth="1"/>
    <col min="10" max="10" width="12" style="2" customWidth="1"/>
    <col min="11" max="13" width="10.2666666666667" customWidth="1"/>
    <col min="14" max="18" width="12.725" customWidth="1"/>
    <col min="19" max="19" width="9.63333333333333" customWidth="1"/>
    <col min="20" max="20" width="10.725" customWidth="1"/>
    <col min="21" max="21" width="12.725" customWidth="1"/>
    <col min="22" max="24" width="10.3666666666667" customWidth="1"/>
    <col min="25" max="25" width="13.7666666666667" customWidth="1"/>
    <col min="26" max="31" width="10.3666666666667" customWidth="1"/>
    <col min="32" max="32" width="10.9083333333333" customWidth="1"/>
    <col min="33" max="33" width="13.1833333333333" customWidth="1"/>
    <col min="34" max="34" width="9.725" customWidth="1"/>
  </cols>
  <sheetData>
    <row r="1" ht="48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28" customHeight="1" spans="1:3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 t="s">
        <v>2</v>
      </c>
      <c r="M2" s="8"/>
      <c r="N2" s="8"/>
      <c r="O2" s="86" t="s">
        <v>3</v>
      </c>
      <c r="P2" s="11"/>
      <c r="Q2" s="11"/>
      <c r="R2" s="11"/>
      <c r="S2" s="11" t="s">
        <v>3</v>
      </c>
      <c r="T2" s="11"/>
      <c r="U2" s="11"/>
      <c r="V2" s="12"/>
      <c r="W2" s="86" t="s">
        <v>3</v>
      </c>
      <c r="X2" s="11"/>
      <c r="Y2" s="11"/>
      <c r="Z2" s="12"/>
      <c r="AA2" s="15" t="s">
        <v>3</v>
      </c>
      <c r="AB2" s="15"/>
      <c r="AC2" s="15"/>
      <c r="AD2" s="15"/>
      <c r="AE2" s="86" t="s">
        <v>3</v>
      </c>
      <c r="AF2" s="11"/>
      <c r="AG2" s="11"/>
      <c r="AH2" s="12"/>
    </row>
    <row r="3" ht="28" customHeight="1" spans="1:3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7" t="s">
        <v>4</v>
      </c>
      <c r="P3" s="17"/>
      <c r="Q3" s="17"/>
      <c r="R3" s="17"/>
      <c r="S3" s="17" t="s">
        <v>5</v>
      </c>
      <c r="T3" s="17"/>
      <c r="U3" s="17"/>
      <c r="V3" s="18"/>
      <c r="W3" s="87" t="s">
        <v>6</v>
      </c>
      <c r="X3" s="17"/>
      <c r="Y3" s="17"/>
      <c r="Z3" s="18"/>
      <c r="AA3" s="21" t="s">
        <v>7</v>
      </c>
      <c r="AB3" s="21"/>
      <c r="AC3" s="21"/>
      <c r="AD3" s="21"/>
      <c r="AE3" s="87" t="s">
        <v>8</v>
      </c>
      <c r="AF3" s="17"/>
      <c r="AG3" s="17"/>
      <c r="AH3" s="18"/>
    </row>
    <row r="4" ht="28" customHeight="1" spans="1:34">
      <c r="A4" s="8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7"/>
      <c r="P4" s="17"/>
      <c r="Q4" s="17"/>
      <c r="R4" s="17"/>
      <c r="S4" s="17"/>
      <c r="T4" s="17"/>
      <c r="U4" s="17"/>
      <c r="V4" s="18"/>
      <c r="W4" s="87"/>
      <c r="X4" s="17"/>
      <c r="Y4" s="17"/>
      <c r="Z4" s="18"/>
      <c r="AA4" s="21"/>
      <c r="AB4" s="21"/>
      <c r="AC4" s="21"/>
      <c r="AD4" s="21"/>
      <c r="AE4" s="87"/>
      <c r="AF4" s="17"/>
      <c r="AG4" s="17"/>
      <c r="AH4" s="18"/>
    </row>
    <row r="5" ht="28" customHeight="1" spans="1:34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8"/>
      <c r="M5" s="8"/>
      <c r="N5" s="8"/>
      <c r="O5" s="24" t="s">
        <v>11</v>
      </c>
      <c r="P5" s="24"/>
      <c r="Q5" s="24"/>
      <c r="R5" s="25"/>
      <c r="S5" s="24" t="s">
        <v>11</v>
      </c>
      <c r="T5" s="24"/>
      <c r="U5" s="24"/>
      <c r="V5" s="25"/>
      <c r="W5" s="24" t="s">
        <v>11</v>
      </c>
      <c r="X5" s="24"/>
      <c r="Y5" s="24"/>
      <c r="Z5" s="25"/>
      <c r="AA5" s="24" t="s">
        <v>11</v>
      </c>
      <c r="AB5" s="24"/>
      <c r="AC5" s="24"/>
      <c r="AD5" s="25"/>
      <c r="AE5" s="24" t="s">
        <v>11</v>
      </c>
      <c r="AF5" s="24"/>
      <c r="AG5" s="24"/>
      <c r="AH5" s="25"/>
    </row>
    <row r="6" ht="28" customHeight="1" spans="1:34">
      <c r="A6" s="8" t="s">
        <v>12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8"/>
      <c r="P6" s="88"/>
      <c r="Q6" s="88"/>
      <c r="R6" s="88"/>
      <c r="S6" s="89" t="s">
        <v>13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ht="46" customHeight="1" spans="1:34">
      <c r="A7" s="29" t="s">
        <v>14</v>
      </c>
      <c r="B7" s="30" t="s">
        <v>15</v>
      </c>
      <c r="C7" s="31" t="s">
        <v>16</v>
      </c>
      <c r="D7" s="30" t="s">
        <v>17</v>
      </c>
      <c r="E7" s="32" t="s">
        <v>18</v>
      </c>
      <c r="F7" s="32" t="s">
        <v>19</v>
      </c>
      <c r="G7" s="32" t="s">
        <v>20</v>
      </c>
      <c r="H7" s="32" t="s">
        <v>21</v>
      </c>
      <c r="I7" s="32" t="s">
        <v>22</v>
      </c>
      <c r="J7" s="32" t="s">
        <v>23</v>
      </c>
      <c r="K7" s="32" t="s">
        <v>24</v>
      </c>
      <c r="L7" s="34" t="s">
        <v>25</v>
      </c>
      <c r="M7" s="34" t="s">
        <v>26</v>
      </c>
      <c r="N7" s="34" t="s">
        <v>27</v>
      </c>
      <c r="O7" s="34" t="s">
        <v>25</v>
      </c>
      <c r="P7" s="34" t="s">
        <v>26</v>
      </c>
      <c r="Q7" s="34" t="s">
        <v>27</v>
      </c>
      <c r="R7" s="34" t="s">
        <v>21</v>
      </c>
      <c r="S7" s="34" t="s">
        <v>25</v>
      </c>
      <c r="T7" s="34" t="s">
        <v>26</v>
      </c>
      <c r="U7" s="34" t="s">
        <v>27</v>
      </c>
      <c r="V7" s="34" t="s">
        <v>21</v>
      </c>
      <c r="W7" s="34" t="s">
        <v>25</v>
      </c>
      <c r="X7" s="34" t="s">
        <v>26</v>
      </c>
      <c r="Y7" s="34" t="s">
        <v>27</v>
      </c>
      <c r="Z7" s="34" t="s">
        <v>21</v>
      </c>
      <c r="AA7" s="34" t="s">
        <v>25</v>
      </c>
      <c r="AB7" s="34" t="s">
        <v>26</v>
      </c>
      <c r="AC7" s="34" t="s">
        <v>27</v>
      </c>
      <c r="AD7" s="36" t="s">
        <v>21</v>
      </c>
      <c r="AE7" s="34" t="s">
        <v>25</v>
      </c>
      <c r="AF7" s="34" t="s">
        <v>26</v>
      </c>
      <c r="AG7" s="34" t="s">
        <v>27</v>
      </c>
      <c r="AH7" s="34" t="s">
        <v>21</v>
      </c>
    </row>
    <row r="8" ht="28" customHeight="1" spans="1:34">
      <c r="A8" s="90">
        <v>1</v>
      </c>
      <c r="B8" s="38" t="s">
        <v>28</v>
      </c>
      <c r="C8" s="39">
        <v>5</v>
      </c>
      <c r="D8" s="38" t="s">
        <v>29</v>
      </c>
      <c r="E8" s="38">
        <v>0.34</v>
      </c>
      <c r="F8" s="38" t="s">
        <v>30</v>
      </c>
      <c r="G8" s="38">
        <v>4300</v>
      </c>
      <c r="H8" s="38"/>
      <c r="I8" s="38">
        <f t="shared" ref="I8:I31" si="0">G8/1.13</f>
        <v>3805.30973451327</v>
      </c>
      <c r="J8" s="50">
        <f>G34*K8</f>
        <v>1724773</v>
      </c>
      <c r="K8" s="50">
        <f>E36</f>
        <v>401.11</v>
      </c>
      <c r="L8" s="91">
        <v>3870</v>
      </c>
      <c r="M8" s="40">
        <f>L8/1.13</f>
        <v>3424.77876106195</v>
      </c>
      <c r="N8" s="37">
        <f>L8*E8</f>
        <v>1315.8</v>
      </c>
      <c r="O8" s="91">
        <v>3870</v>
      </c>
      <c r="P8" s="38">
        <f>O8/1.13</f>
        <v>3424.77876106195</v>
      </c>
      <c r="Q8" s="38">
        <f>O8*E8</f>
        <v>1315.8</v>
      </c>
      <c r="R8" s="38" t="s">
        <v>31</v>
      </c>
      <c r="S8" s="38">
        <v>3900</v>
      </c>
      <c r="T8" s="38">
        <f>S8/1.13</f>
        <v>3451.32743362832</v>
      </c>
      <c r="U8" s="38">
        <f>S8*E8</f>
        <v>1326</v>
      </c>
      <c r="V8" s="38" t="s">
        <v>32</v>
      </c>
      <c r="W8" s="38">
        <v>3910</v>
      </c>
      <c r="X8" s="38">
        <f>W8/1.13</f>
        <v>3460.17699115044</v>
      </c>
      <c r="Y8" s="38">
        <f>W8*E8</f>
        <v>1329.4</v>
      </c>
      <c r="Z8" s="38" t="s">
        <v>32</v>
      </c>
      <c r="AA8" s="38">
        <v>3929</v>
      </c>
      <c r="AB8" s="38">
        <f>AA8/1.13</f>
        <v>3476.99115044248</v>
      </c>
      <c r="AC8" s="38">
        <f>AA8*E8</f>
        <v>1335.86</v>
      </c>
      <c r="AD8" s="38" t="s">
        <v>33</v>
      </c>
      <c r="AE8" s="38">
        <v>4040</v>
      </c>
      <c r="AF8" s="38">
        <f>AE8/1.13</f>
        <v>3575.22123893805</v>
      </c>
      <c r="AG8" s="38">
        <f>AE8*E8</f>
        <v>1373.6</v>
      </c>
      <c r="AH8" s="38" t="s">
        <v>32</v>
      </c>
    </row>
    <row r="9" ht="28" customHeight="1" spans="1:34">
      <c r="A9" s="90">
        <v>2</v>
      </c>
      <c r="B9" s="38" t="s">
        <v>28</v>
      </c>
      <c r="C9" s="39" t="s">
        <v>34</v>
      </c>
      <c r="D9" s="38" t="s">
        <v>29</v>
      </c>
      <c r="E9" s="38">
        <v>8.47</v>
      </c>
      <c r="F9" s="38" t="s">
        <v>30</v>
      </c>
      <c r="G9" s="38">
        <v>4300</v>
      </c>
      <c r="H9" s="38"/>
      <c r="I9" s="38">
        <f t="shared" si="0"/>
        <v>3805.30973451327</v>
      </c>
      <c r="J9" s="92"/>
      <c r="K9" s="92"/>
      <c r="L9" s="91">
        <v>3580</v>
      </c>
      <c r="M9" s="40">
        <f>L9/1.13</f>
        <v>3168.14159292035</v>
      </c>
      <c r="N9" s="37">
        <f>L9*E9</f>
        <v>30322.6</v>
      </c>
      <c r="O9" s="91">
        <v>3580</v>
      </c>
      <c r="P9" s="38">
        <f>O9/1.13</f>
        <v>3168.14159292035</v>
      </c>
      <c r="Q9" s="38">
        <f>O9*E9</f>
        <v>30322.6</v>
      </c>
      <c r="R9" s="38" t="s">
        <v>31</v>
      </c>
      <c r="S9" s="38">
        <v>3600</v>
      </c>
      <c r="T9" s="38">
        <f>S9/1.13</f>
        <v>3185.8407079646</v>
      </c>
      <c r="U9" s="38">
        <f>S9*E9</f>
        <v>30492</v>
      </c>
      <c r="V9" s="38" t="s">
        <v>32</v>
      </c>
      <c r="W9" s="38">
        <v>3610</v>
      </c>
      <c r="X9" s="38">
        <f>W9/1.13</f>
        <v>3194.69026548673</v>
      </c>
      <c r="Y9" s="38">
        <f>W9*E9</f>
        <v>30576.7</v>
      </c>
      <c r="Z9" s="38" t="s">
        <v>32</v>
      </c>
      <c r="AA9" s="38">
        <v>3625</v>
      </c>
      <c r="AB9" s="38">
        <f>AA9/1.13</f>
        <v>3207.96460176991</v>
      </c>
      <c r="AC9" s="38">
        <f>AA9*E9</f>
        <v>30703.75</v>
      </c>
      <c r="AD9" s="38" t="s">
        <v>32</v>
      </c>
      <c r="AE9" s="38">
        <v>3730</v>
      </c>
      <c r="AF9" s="38">
        <f>AE9/1.13</f>
        <v>3300.88495575221</v>
      </c>
      <c r="AG9" s="38">
        <f>AE9*E9</f>
        <v>31593.1</v>
      </c>
      <c r="AH9" s="38" t="s">
        <v>32</v>
      </c>
    </row>
    <row r="10" ht="28" customHeight="1" spans="1:34">
      <c r="A10" s="90">
        <v>3</v>
      </c>
      <c r="B10" s="38" t="s">
        <v>28</v>
      </c>
      <c r="C10" s="39">
        <v>14</v>
      </c>
      <c r="D10" s="38" t="s">
        <v>29</v>
      </c>
      <c r="E10" s="38">
        <v>7.4</v>
      </c>
      <c r="F10" s="38" t="s">
        <v>30</v>
      </c>
      <c r="G10" s="38">
        <v>4300</v>
      </c>
      <c r="H10" s="38"/>
      <c r="I10" s="38">
        <f t="shared" si="0"/>
        <v>3805.30973451327</v>
      </c>
      <c r="J10" s="92"/>
      <c r="K10" s="92"/>
      <c r="L10" s="91">
        <v>3580</v>
      </c>
      <c r="M10" s="40">
        <f>L10/1.13</f>
        <v>3168.14159292035</v>
      </c>
      <c r="N10" s="37">
        <f>L10*E10</f>
        <v>26492</v>
      </c>
      <c r="O10" s="91">
        <v>3580</v>
      </c>
      <c r="P10" s="38">
        <f>O10/1.13</f>
        <v>3168.14159292035</v>
      </c>
      <c r="Q10" s="38">
        <f>O10*E10</f>
        <v>26492</v>
      </c>
      <c r="R10" s="38" t="s">
        <v>31</v>
      </c>
      <c r="S10" s="38">
        <v>3600</v>
      </c>
      <c r="T10" s="38">
        <f>S10/1.13</f>
        <v>3185.8407079646</v>
      </c>
      <c r="U10" s="38">
        <f>S10*E10</f>
        <v>26640</v>
      </c>
      <c r="V10" s="38" t="s">
        <v>32</v>
      </c>
      <c r="W10" s="38">
        <v>3610</v>
      </c>
      <c r="X10" s="38">
        <f>W10/1.13</f>
        <v>3194.69026548673</v>
      </c>
      <c r="Y10" s="38">
        <f>W10*E10</f>
        <v>26714</v>
      </c>
      <c r="Z10" s="38" t="s">
        <v>32</v>
      </c>
      <c r="AA10" s="38">
        <v>3625</v>
      </c>
      <c r="AB10" s="38">
        <f>AA10/1.13</f>
        <v>3207.96460176991</v>
      </c>
      <c r="AC10" s="38">
        <f>AA10*E10</f>
        <v>26825</v>
      </c>
      <c r="AD10" s="38" t="s">
        <v>32</v>
      </c>
      <c r="AE10" s="38">
        <v>3730</v>
      </c>
      <c r="AF10" s="38">
        <f>AE10/1.13</f>
        <v>3300.88495575221</v>
      </c>
      <c r="AG10" s="38">
        <f>AE10*E10</f>
        <v>27602</v>
      </c>
      <c r="AH10" s="38" t="s">
        <v>32</v>
      </c>
    </row>
    <row r="11" ht="28" customHeight="1" spans="1:34">
      <c r="A11" s="90">
        <v>4</v>
      </c>
      <c r="B11" s="38" t="s">
        <v>28</v>
      </c>
      <c r="C11" s="39" t="s">
        <v>35</v>
      </c>
      <c r="D11" s="38" t="s">
        <v>29</v>
      </c>
      <c r="E11" s="38">
        <v>2.27</v>
      </c>
      <c r="F11" s="38" t="s">
        <v>30</v>
      </c>
      <c r="G11" s="38">
        <v>4300</v>
      </c>
      <c r="H11" s="38"/>
      <c r="I11" s="38">
        <f t="shared" si="0"/>
        <v>3805.30973451327</v>
      </c>
      <c r="J11" s="92"/>
      <c r="K11" s="92"/>
      <c r="L11" s="91">
        <v>3600</v>
      </c>
      <c r="M11" s="40">
        <f>L11/1.13</f>
        <v>3185.8407079646</v>
      </c>
      <c r="N11" s="37">
        <f>L11*E11</f>
        <v>8172</v>
      </c>
      <c r="O11" s="91">
        <v>3600</v>
      </c>
      <c r="P11" s="38">
        <f>O11/1.13</f>
        <v>3185.8407079646</v>
      </c>
      <c r="Q11" s="38">
        <f>O11*E11</f>
        <v>8172</v>
      </c>
      <c r="R11" s="38" t="s">
        <v>31</v>
      </c>
      <c r="S11" s="38">
        <v>3630</v>
      </c>
      <c r="T11" s="38">
        <f>S11/1.13</f>
        <v>3212.38938053097</v>
      </c>
      <c r="U11" s="38">
        <f>S11*E11</f>
        <v>8240.1</v>
      </c>
      <c r="V11" s="38" t="s">
        <v>32</v>
      </c>
      <c r="W11" s="38">
        <v>3640</v>
      </c>
      <c r="X11" s="38">
        <f>W11/1.13</f>
        <v>3221.2389380531</v>
      </c>
      <c r="Y11" s="38">
        <f>W11*E11</f>
        <v>8262.8</v>
      </c>
      <c r="Z11" s="38" t="s">
        <v>32</v>
      </c>
      <c r="AA11" s="38">
        <v>3656</v>
      </c>
      <c r="AB11" s="38">
        <f>AA11/1.13</f>
        <v>3235.3982300885</v>
      </c>
      <c r="AC11" s="38">
        <f>AA11*E11</f>
        <v>8299.12</v>
      </c>
      <c r="AD11" s="38" t="s">
        <v>32</v>
      </c>
      <c r="AE11" s="38">
        <v>3750</v>
      </c>
      <c r="AF11" s="38">
        <f>AE11/1.13</f>
        <v>3318.58407079646</v>
      </c>
      <c r="AG11" s="38">
        <f>AE11*E11</f>
        <v>8512.5</v>
      </c>
      <c r="AH11" s="38" t="s">
        <v>32</v>
      </c>
    </row>
    <row r="12" ht="28" customHeight="1" spans="1:34">
      <c r="A12" s="90">
        <v>5</v>
      </c>
      <c r="B12" s="38" t="s">
        <v>36</v>
      </c>
      <c r="C12" s="39">
        <v>50</v>
      </c>
      <c r="D12" s="38" t="s">
        <v>29</v>
      </c>
      <c r="E12" s="38">
        <v>1.58</v>
      </c>
      <c r="F12" s="38" t="s">
        <v>30</v>
      </c>
      <c r="G12" s="38">
        <v>4300</v>
      </c>
      <c r="H12" s="38"/>
      <c r="I12" s="38">
        <f t="shared" si="0"/>
        <v>3805.30973451327</v>
      </c>
      <c r="J12" s="92"/>
      <c r="K12" s="92"/>
      <c r="L12" s="91">
        <v>3670</v>
      </c>
      <c r="M12" s="40">
        <f t="shared" ref="M12:M39" si="1">L12/1.13</f>
        <v>3247.78761061947</v>
      </c>
      <c r="N12" s="37">
        <f t="shared" ref="N12:N39" si="2">L12*E12</f>
        <v>5798.6</v>
      </c>
      <c r="O12" s="91">
        <v>3670</v>
      </c>
      <c r="P12" s="38">
        <f t="shared" ref="P12:P35" si="3">O12/1.13</f>
        <v>3247.78761061947</v>
      </c>
      <c r="Q12" s="38">
        <f t="shared" ref="Q12:Q35" si="4">O12*E12</f>
        <v>5798.6</v>
      </c>
      <c r="R12" s="38" t="s">
        <v>31</v>
      </c>
      <c r="S12" s="38">
        <v>3690</v>
      </c>
      <c r="T12" s="38">
        <f t="shared" ref="T12:T39" si="5">S12/1.13</f>
        <v>3265.48672566372</v>
      </c>
      <c r="U12" s="38">
        <f t="shared" ref="U12:U39" si="6">S12*E12</f>
        <v>5830.2</v>
      </c>
      <c r="V12" s="38" t="s">
        <v>32</v>
      </c>
      <c r="W12" s="38">
        <v>3700</v>
      </c>
      <c r="X12" s="38">
        <f t="shared" ref="X12:X38" si="7">W12/1.13</f>
        <v>3274.33628318584</v>
      </c>
      <c r="Y12" s="38">
        <f t="shared" ref="Y12:Y38" si="8">W12*E12</f>
        <v>5846</v>
      </c>
      <c r="Z12" s="38" t="s">
        <v>32</v>
      </c>
      <c r="AA12" s="38">
        <v>3719</v>
      </c>
      <c r="AB12" s="38">
        <f t="shared" ref="AB12:AB36" si="9">AA12/1.13</f>
        <v>3291.15044247788</v>
      </c>
      <c r="AC12" s="38">
        <f t="shared" ref="AC12:AC36" si="10">AA12*E12</f>
        <v>5876.02</v>
      </c>
      <c r="AD12" s="38" t="s">
        <v>32</v>
      </c>
      <c r="AE12" s="38">
        <v>3820</v>
      </c>
      <c r="AF12" s="38">
        <f t="shared" ref="AF12:AF39" si="11">AE12/1.13</f>
        <v>3380.53097345133</v>
      </c>
      <c r="AG12" s="38">
        <f t="shared" ref="AG12:AG39" si="12">AE12*E12</f>
        <v>6035.6</v>
      </c>
      <c r="AH12" s="38" t="s">
        <v>32</v>
      </c>
    </row>
    <row r="13" ht="28" customHeight="1" spans="1:34">
      <c r="A13" s="90">
        <v>6</v>
      </c>
      <c r="B13" s="38" t="s">
        <v>37</v>
      </c>
      <c r="C13" s="38" t="s">
        <v>38</v>
      </c>
      <c r="D13" s="38" t="s">
        <v>29</v>
      </c>
      <c r="E13" s="38">
        <v>0.85</v>
      </c>
      <c r="F13" s="38" t="s">
        <v>30</v>
      </c>
      <c r="G13" s="38">
        <v>4300</v>
      </c>
      <c r="H13" s="38"/>
      <c r="I13" s="38">
        <f t="shared" si="0"/>
        <v>3805.30973451327</v>
      </c>
      <c r="J13" s="92"/>
      <c r="K13" s="92"/>
      <c r="L13" s="91">
        <v>3780</v>
      </c>
      <c r="M13" s="40">
        <f t="shared" si="1"/>
        <v>3345.13274336283</v>
      </c>
      <c r="N13" s="37">
        <f t="shared" si="2"/>
        <v>3213</v>
      </c>
      <c r="O13" s="91">
        <v>3780</v>
      </c>
      <c r="P13" s="38">
        <f t="shared" si="3"/>
        <v>3345.13274336283</v>
      </c>
      <c r="Q13" s="38">
        <f t="shared" si="4"/>
        <v>3213</v>
      </c>
      <c r="R13" s="38" t="s">
        <v>31</v>
      </c>
      <c r="S13" s="38">
        <v>3790</v>
      </c>
      <c r="T13" s="38">
        <f t="shared" si="5"/>
        <v>3353.98230088496</v>
      </c>
      <c r="U13" s="38">
        <f t="shared" si="6"/>
        <v>3221.5</v>
      </c>
      <c r="V13" s="38">
        <v>235</v>
      </c>
      <c r="W13" s="38">
        <v>3790</v>
      </c>
      <c r="X13" s="38">
        <f t="shared" si="7"/>
        <v>3353.98230088496</v>
      </c>
      <c r="Y13" s="38">
        <f t="shared" si="8"/>
        <v>3221.5</v>
      </c>
      <c r="Z13" s="38" t="s">
        <v>32</v>
      </c>
      <c r="AA13" s="38">
        <v>3814</v>
      </c>
      <c r="AB13" s="38">
        <f t="shared" si="9"/>
        <v>3375.22123893805</v>
      </c>
      <c r="AC13" s="38">
        <f t="shared" si="10"/>
        <v>3241.9</v>
      </c>
      <c r="AD13" s="38" t="s">
        <v>32</v>
      </c>
      <c r="AE13" s="38">
        <v>3890</v>
      </c>
      <c r="AF13" s="38">
        <f t="shared" si="11"/>
        <v>3442.47787610619</v>
      </c>
      <c r="AG13" s="38">
        <f t="shared" si="12"/>
        <v>3306.5</v>
      </c>
      <c r="AH13" s="38" t="s">
        <v>32</v>
      </c>
    </row>
    <row r="14" ht="28" customHeight="1" spans="1:34">
      <c r="A14" s="90">
        <v>7</v>
      </c>
      <c r="B14" s="38" t="s">
        <v>39</v>
      </c>
      <c r="C14" s="38" t="s">
        <v>40</v>
      </c>
      <c r="D14" s="38" t="s">
        <v>29</v>
      </c>
      <c r="E14" s="38">
        <v>0.76</v>
      </c>
      <c r="F14" s="38" t="s">
        <v>30</v>
      </c>
      <c r="G14" s="38">
        <v>4300</v>
      </c>
      <c r="H14" s="38"/>
      <c r="I14" s="38">
        <f t="shared" si="0"/>
        <v>3805.30973451327</v>
      </c>
      <c r="J14" s="92"/>
      <c r="K14" s="92"/>
      <c r="L14" s="91">
        <v>3920</v>
      </c>
      <c r="M14" s="40">
        <f t="shared" si="1"/>
        <v>3469.02654867257</v>
      </c>
      <c r="N14" s="37">
        <f t="shared" si="2"/>
        <v>2979.2</v>
      </c>
      <c r="O14" s="91">
        <v>3920</v>
      </c>
      <c r="P14" s="38">
        <f t="shared" si="3"/>
        <v>3469.02654867257</v>
      </c>
      <c r="Q14" s="38">
        <f t="shared" si="4"/>
        <v>2979.2</v>
      </c>
      <c r="R14" s="38" t="s">
        <v>31</v>
      </c>
      <c r="S14" s="38">
        <v>4000</v>
      </c>
      <c r="T14" s="38">
        <f t="shared" si="5"/>
        <v>3539.82300884956</v>
      </c>
      <c r="U14" s="38">
        <f t="shared" si="6"/>
        <v>3040</v>
      </c>
      <c r="V14" s="38" t="s">
        <v>32</v>
      </c>
      <c r="W14" s="38">
        <v>3970</v>
      </c>
      <c r="X14" s="38">
        <f t="shared" si="7"/>
        <v>3513.27433628319</v>
      </c>
      <c r="Y14" s="38">
        <f t="shared" si="8"/>
        <v>3017.2</v>
      </c>
      <c r="Z14" s="38" t="s">
        <v>32</v>
      </c>
      <c r="AA14" s="38">
        <v>4013</v>
      </c>
      <c r="AB14" s="38">
        <f t="shared" si="9"/>
        <v>3551.32743362832</v>
      </c>
      <c r="AC14" s="38">
        <f t="shared" si="10"/>
        <v>3049.88</v>
      </c>
      <c r="AD14" s="38" t="s">
        <v>32</v>
      </c>
      <c r="AE14" s="38">
        <v>4070</v>
      </c>
      <c r="AF14" s="38">
        <f t="shared" si="11"/>
        <v>3601.76991150443</v>
      </c>
      <c r="AG14" s="38">
        <f t="shared" si="12"/>
        <v>3093.2</v>
      </c>
      <c r="AH14" s="38" t="s">
        <v>32</v>
      </c>
    </row>
    <row r="15" ht="28" customHeight="1" spans="1:34">
      <c r="A15" s="90">
        <v>8</v>
      </c>
      <c r="B15" s="38" t="s">
        <v>39</v>
      </c>
      <c r="C15" s="38" t="s">
        <v>41</v>
      </c>
      <c r="D15" s="38" t="s">
        <v>29</v>
      </c>
      <c r="E15" s="38">
        <v>3.56</v>
      </c>
      <c r="F15" s="38" t="s">
        <v>30</v>
      </c>
      <c r="G15" s="38">
        <v>4300</v>
      </c>
      <c r="H15" s="38"/>
      <c r="I15" s="38">
        <f t="shared" si="0"/>
        <v>3805.30973451327</v>
      </c>
      <c r="J15" s="92"/>
      <c r="K15" s="92"/>
      <c r="L15" s="91">
        <v>3690</v>
      </c>
      <c r="M15" s="40">
        <f t="shared" si="1"/>
        <v>3265.48672566372</v>
      </c>
      <c r="N15" s="37">
        <f t="shared" si="2"/>
        <v>13136.4</v>
      </c>
      <c r="O15" s="91">
        <v>3690</v>
      </c>
      <c r="P15" s="38">
        <f t="shared" si="3"/>
        <v>3265.48672566372</v>
      </c>
      <c r="Q15" s="38">
        <f t="shared" si="4"/>
        <v>13136.4</v>
      </c>
      <c r="R15" s="38" t="s">
        <v>31</v>
      </c>
      <c r="S15" s="38">
        <v>3710</v>
      </c>
      <c r="T15" s="38">
        <f t="shared" si="5"/>
        <v>3283.18584070796</v>
      </c>
      <c r="U15" s="38">
        <f t="shared" si="6"/>
        <v>13207.6</v>
      </c>
      <c r="V15" s="38" t="s">
        <v>32</v>
      </c>
      <c r="W15" s="38">
        <v>3730</v>
      </c>
      <c r="X15" s="38">
        <f t="shared" si="7"/>
        <v>3300.88495575221</v>
      </c>
      <c r="Y15" s="38">
        <f t="shared" si="8"/>
        <v>13278.8</v>
      </c>
      <c r="Z15" s="38" t="s">
        <v>32</v>
      </c>
      <c r="AA15" s="38">
        <v>3730</v>
      </c>
      <c r="AB15" s="38">
        <f t="shared" si="9"/>
        <v>3300.88495575221</v>
      </c>
      <c r="AC15" s="38">
        <f t="shared" si="10"/>
        <v>13278.8</v>
      </c>
      <c r="AD15" s="38" t="s">
        <v>32</v>
      </c>
      <c r="AE15" s="38">
        <v>3780</v>
      </c>
      <c r="AF15" s="38">
        <f t="shared" si="11"/>
        <v>3345.13274336283</v>
      </c>
      <c r="AG15" s="38">
        <f t="shared" si="12"/>
        <v>13456.8</v>
      </c>
      <c r="AH15" s="38" t="s">
        <v>32</v>
      </c>
    </row>
    <row r="16" ht="28" customHeight="1" spans="1:34">
      <c r="A16" s="90">
        <v>9</v>
      </c>
      <c r="B16" s="38" t="s">
        <v>39</v>
      </c>
      <c r="C16" s="38" t="s">
        <v>42</v>
      </c>
      <c r="D16" s="38" t="s">
        <v>29</v>
      </c>
      <c r="E16" s="38">
        <v>0.18</v>
      </c>
      <c r="F16" s="38" t="s">
        <v>30</v>
      </c>
      <c r="G16" s="38">
        <v>4300</v>
      </c>
      <c r="H16" s="38"/>
      <c r="I16" s="38">
        <f t="shared" si="0"/>
        <v>3805.30973451327</v>
      </c>
      <c r="J16" s="92"/>
      <c r="K16" s="92"/>
      <c r="L16" s="91">
        <v>3690</v>
      </c>
      <c r="M16" s="40">
        <f t="shared" si="1"/>
        <v>3265.48672566372</v>
      </c>
      <c r="N16" s="37">
        <f t="shared" si="2"/>
        <v>664.2</v>
      </c>
      <c r="O16" s="91">
        <v>3690</v>
      </c>
      <c r="P16" s="38">
        <f t="shared" si="3"/>
        <v>3265.48672566372</v>
      </c>
      <c r="Q16" s="38">
        <f t="shared" si="4"/>
        <v>664.2</v>
      </c>
      <c r="R16" s="38" t="s">
        <v>31</v>
      </c>
      <c r="S16" s="38">
        <v>3700</v>
      </c>
      <c r="T16" s="38">
        <f t="shared" si="5"/>
        <v>3274.33628318584</v>
      </c>
      <c r="U16" s="38">
        <f t="shared" si="6"/>
        <v>666</v>
      </c>
      <c r="V16" s="38" t="s">
        <v>32</v>
      </c>
      <c r="W16" s="38">
        <v>3720</v>
      </c>
      <c r="X16" s="38">
        <f t="shared" si="7"/>
        <v>3292.03539823009</v>
      </c>
      <c r="Y16" s="38">
        <f t="shared" si="8"/>
        <v>669.6</v>
      </c>
      <c r="Z16" s="38" t="s">
        <v>32</v>
      </c>
      <c r="AA16" s="38">
        <v>3730</v>
      </c>
      <c r="AB16" s="38">
        <f t="shared" si="9"/>
        <v>3300.88495575221</v>
      </c>
      <c r="AC16" s="38">
        <f t="shared" si="10"/>
        <v>671.4</v>
      </c>
      <c r="AD16" s="38" t="s">
        <v>32</v>
      </c>
      <c r="AE16" s="38">
        <v>3780</v>
      </c>
      <c r="AF16" s="38">
        <f t="shared" si="11"/>
        <v>3345.13274336283</v>
      </c>
      <c r="AG16" s="38">
        <f t="shared" si="12"/>
        <v>680.4</v>
      </c>
      <c r="AH16" s="38" t="s">
        <v>32</v>
      </c>
    </row>
    <row r="17" ht="28" customHeight="1" spans="1:34">
      <c r="A17" s="90">
        <v>10</v>
      </c>
      <c r="B17" s="38" t="s">
        <v>39</v>
      </c>
      <c r="C17" s="38" t="s">
        <v>43</v>
      </c>
      <c r="D17" s="38" t="s">
        <v>29</v>
      </c>
      <c r="E17" s="38">
        <v>5.94</v>
      </c>
      <c r="F17" s="38" t="s">
        <v>30</v>
      </c>
      <c r="G17" s="38">
        <v>4300</v>
      </c>
      <c r="H17" s="38"/>
      <c r="I17" s="38">
        <f t="shared" si="0"/>
        <v>3805.30973451327</v>
      </c>
      <c r="J17" s="92"/>
      <c r="K17" s="92"/>
      <c r="L17" s="91">
        <v>3750</v>
      </c>
      <c r="M17" s="40">
        <f t="shared" si="1"/>
        <v>3318.58407079646</v>
      </c>
      <c r="N17" s="37">
        <f t="shared" si="2"/>
        <v>22275</v>
      </c>
      <c r="O17" s="91">
        <v>3750</v>
      </c>
      <c r="P17" s="38">
        <f t="shared" si="3"/>
        <v>3318.58407079646</v>
      </c>
      <c r="Q17" s="38">
        <f t="shared" si="4"/>
        <v>22275</v>
      </c>
      <c r="R17" s="38" t="s">
        <v>31</v>
      </c>
      <c r="S17" s="38">
        <v>3810</v>
      </c>
      <c r="T17" s="38">
        <f t="shared" si="5"/>
        <v>3371.6814159292</v>
      </c>
      <c r="U17" s="38">
        <f t="shared" si="6"/>
        <v>22631.4</v>
      </c>
      <c r="V17" s="38" t="s">
        <v>32</v>
      </c>
      <c r="W17" s="38">
        <v>3790</v>
      </c>
      <c r="X17" s="38">
        <f t="shared" si="7"/>
        <v>3353.98230088496</v>
      </c>
      <c r="Y17" s="38">
        <f t="shared" si="8"/>
        <v>22512.6</v>
      </c>
      <c r="Z17" s="38" t="s">
        <v>32</v>
      </c>
      <c r="AA17" s="38">
        <v>3782</v>
      </c>
      <c r="AB17" s="38">
        <f t="shared" si="9"/>
        <v>3346.90265486726</v>
      </c>
      <c r="AC17" s="38">
        <f t="shared" si="10"/>
        <v>22465.08</v>
      </c>
      <c r="AD17" s="38" t="s">
        <v>32</v>
      </c>
      <c r="AE17" s="38">
        <v>3840</v>
      </c>
      <c r="AF17" s="38">
        <f t="shared" si="11"/>
        <v>3398.23008849558</v>
      </c>
      <c r="AG17" s="38">
        <f t="shared" si="12"/>
        <v>22809.6</v>
      </c>
      <c r="AH17" s="38" t="s">
        <v>32</v>
      </c>
    </row>
    <row r="18" ht="28" customHeight="1" spans="1:34">
      <c r="A18" s="90">
        <v>11</v>
      </c>
      <c r="B18" s="38" t="s">
        <v>39</v>
      </c>
      <c r="C18" s="38" t="s">
        <v>44</v>
      </c>
      <c r="D18" s="38" t="s">
        <v>29</v>
      </c>
      <c r="E18" s="38">
        <v>5.6</v>
      </c>
      <c r="F18" s="38" t="s">
        <v>30</v>
      </c>
      <c r="G18" s="38">
        <v>4300</v>
      </c>
      <c r="H18" s="38"/>
      <c r="I18" s="38">
        <f t="shared" si="0"/>
        <v>3805.30973451327</v>
      </c>
      <c r="J18" s="92"/>
      <c r="K18" s="92"/>
      <c r="L18" s="91">
        <v>3880</v>
      </c>
      <c r="M18" s="40">
        <f t="shared" si="1"/>
        <v>3433.62831858407</v>
      </c>
      <c r="N18" s="37">
        <f t="shared" si="2"/>
        <v>21728</v>
      </c>
      <c r="O18" s="91">
        <v>3880</v>
      </c>
      <c r="P18" s="38">
        <f t="shared" si="3"/>
        <v>3433.62831858407</v>
      </c>
      <c r="Q18" s="38">
        <f t="shared" si="4"/>
        <v>21728</v>
      </c>
      <c r="R18" s="38" t="s">
        <v>31</v>
      </c>
      <c r="S18" s="38">
        <v>3950</v>
      </c>
      <c r="T18" s="38">
        <f t="shared" si="5"/>
        <v>3495.57522123894</v>
      </c>
      <c r="U18" s="38">
        <f t="shared" si="6"/>
        <v>22120</v>
      </c>
      <c r="V18" s="38" t="s">
        <v>32</v>
      </c>
      <c r="W18" s="38">
        <v>3920</v>
      </c>
      <c r="X18" s="38">
        <f t="shared" si="7"/>
        <v>3469.02654867257</v>
      </c>
      <c r="Y18" s="38">
        <f t="shared" si="8"/>
        <v>21952</v>
      </c>
      <c r="Z18" s="38" t="s">
        <v>32</v>
      </c>
      <c r="AA18" s="38">
        <v>3898</v>
      </c>
      <c r="AB18" s="38">
        <f t="shared" si="9"/>
        <v>3449.55752212389</v>
      </c>
      <c r="AC18" s="38">
        <f t="shared" si="10"/>
        <v>21828.8</v>
      </c>
      <c r="AD18" s="38" t="s">
        <v>32</v>
      </c>
      <c r="AE18" s="38">
        <v>3950</v>
      </c>
      <c r="AF18" s="38">
        <f t="shared" si="11"/>
        <v>3495.57522123894</v>
      </c>
      <c r="AG18" s="38">
        <f t="shared" si="12"/>
        <v>22120</v>
      </c>
      <c r="AH18" s="38" t="s">
        <v>32</v>
      </c>
    </row>
    <row r="19" ht="28" customHeight="1" spans="1:34">
      <c r="A19" s="90">
        <v>12</v>
      </c>
      <c r="B19" s="38" t="s">
        <v>39</v>
      </c>
      <c r="C19" s="38" t="s">
        <v>45</v>
      </c>
      <c r="D19" s="38" t="s">
        <v>29</v>
      </c>
      <c r="E19" s="38">
        <v>0.51</v>
      </c>
      <c r="F19" s="38" t="s">
        <v>30</v>
      </c>
      <c r="G19" s="38">
        <v>4300</v>
      </c>
      <c r="H19" s="38"/>
      <c r="I19" s="38">
        <f t="shared" si="0"/>
        <v>3805.30973451327</v>
      </c>
      <c r="J19" s="92"/>
      <c r="K19" s="92"/>
      <c r="L19" s="91">
        <v>3900</v>
      </c>
      <c r="M19" s="40">
        <f t="shared" si="1"/>
        <v>3451.32743362832</v>
      </c>
      <c r="N19" s="37">
        <f t="shared" si="2"/>
        <v>1989</v>
      </c>
      <c r="O19" s="91">
        <v>3900</v>
      </c>
      <c r="P19" s="38">
        <f t="shared" si="3"/>
        <v>3451.32743362832</v>
      </c>
      <c r="Q19" s="38">
        <f t="shared" si="4"/>
        <v>1989</v>
      </c>
      <c r="R19" s="38" t="s">
        <v>31</v>
      </c>
      <c r="S19" s="91">
        <v>3900</v>
      </c>
      <c r="T19" s="38">
        <f t="shared" si="5"/>
        <v>3451.32743362832</v>
      </c>
      <c r="U19" s="38">
        <f t="shared" si="6"/>
        <v>1989</v>
      </c>
      <c r="V19" s="38" t="s">
        <v>32</v>
      </c>
      <c r="W19" s="38">
        <v>3920</v>
      </c>
      <c r="X19" s="38">
        <f t="shared" si="7"/>
        <v>3469.02654867257</v>
      </c>
      <c r="Y19" s="38">
        <f t="shared" si="8"/>
        <v>1999.2</v>
      </c>
      <c r="Z19" s="38" t="s">
        <v>32</v>
      </c>
      <c r="AA19" s="38">
        <v>3908</v>
      </c>
      <c r="AB19" s="38">
        <f t="shared" si="9"/>
        <v>3458.40707964602</v>
      </c>
      <c r="AC19" s="38">
        <f t="shared" si="10"/>
        <v>1993.08</v>
      </c>
      <c r="AD19" s="38" t="s">
        <v>32</v>
      </c>
      <c r="AE19" s="38">
        <v>3960</v>
      </c>
      <c r="AF19" s="38">
        <f t="shared" si="11"/>
        <v>3504.42477876106</v>
      </c>
      <c r="AG19" s="38">
        <f t="shared" si="12"/>
        <v>2019.6</v>
      </c>
      <c r="AH19" s="38" t="s">
        <v>32</v>
      </c>
    </row>
    <row r="20" ht="28" customHeight="1" spans="1:34">
      <c r="A20" s="90">
        <v>13</v>
      </c>
      <c r="B20" s="38" t="s">
        <v>39</v>
      </c>
      <c r="C20" s="38" t="s">
        <v>46</v>
      </c>
      <c r="D20" s="38" t="s">
        <v>29</v>
      </c>
      <c r="E20" s="38">
        <v>5.23</v>
      </c>
      <c r="F20" s="38" t="s">
        <v>30</v>
      </c>
      <c r="G20" s="38">
        <v>4300</v>
      </c>
      <c r="H20" s="38"/>
      <c r="I20" s="38">
        <f t="shared" si="0"/>
        <v>3805.30973451327</v>
      </c>
      <c r="J20" s="92"/>
      <c r="K20" s="92"/>
      <c r="L20" s="91">
        <v>3860</v>
      </c>
      <c r="M20" s="40">
        <f t="shared" si="1"/>
        <v>3415.92920353982</v>
      </c>
      <c r="N20" s="37">
        <f t="shared" si="2"/>
        <v>20187.8</v>
      </c>
      <c r="O20" s="38">
        <v>3900</v>
      </c>
      <c r="P20" s="38">
        <f t="shared" si="3"/>
        <v>3451.32743362832</v>
      </c>
      <c r="Q20" s="38">
        <f t="shared" si="4"/>
        <v>20397</v>
      </c>
      <c r="R20" s="38" t="s">
        <v>31</v>
      </c>
      <c r="S20" s="91">
        <v>3860</v>
      </c>
      <c r="T20" s="38">
        <f t="shared" si="5"/>
        <v>3415.92920353982</v>
      </c>
      <c r="U20" s="38">
        <f t="shared" si="6"/>
        <v>20187.8</v>
      </c>
      <c r="V20" s="38" t="s">
        <v>32</v>
      </c>
      <c r="W20" s="38">
        <v>3920</v>
      </c>
      <c r="X20" s="38">
        <f t="shared" si="7"/>
        <v>3469.02654867257</v>
      </c>
      <c r="Y20" s="38">
        <f t="shared" si="8"/>
        <v>20501.6</v>
      </c>
      <c r="Z20" s="38" t="s">
        <v>32</v>
      </c>
      <c r="AA20" s="38">
        <v>3908</v>
      </c>
      <c r="AB20" s="38">
        <f t="shared" si="9"/>
        <v>3458.40707964602</v>
      </c>
      <c r="AC20" s="38">
        <f t="shared" si="10"/>
        <v>20438.84</v>
      </c>
      <c r="AD20" s="38" t="s">
        <v>32</v>
      </c>
      <c r="AE20" s="38">
        <v>3960</v>
      </c>
      <c r="AF20" s="38">
        <f t="shared" si="11"/>
        <v>3504.42477876106</v>
      </c>
      <c r="AG20" s="38">
        <f t="shared" si="12"/>
        <v>20710.8</v>
      </c>
      <c r="AH20" s="38"/>
    </row>
    <row r="21" ht="28" customHeight="1" spans="1:34">
      <c r="A21" s="90">
        <v>14</v>
      </c>
      <c r="B21" s="38" t="s">
        <v>39</v>
      </c>
      <c r="C21" s="38" t="s">
        <v>47</v>
      </c>
      <c r="D21" s="38" t="s">
        <v>29</v>
      </c>
      <c r="E21" s="38">
        <v>8.28</v>
      </c>
      <c r="F21" s="38" t="s">
        <v>30</v>
      </c>
      <c r="G21" s="38">
        <v>4300</v>
      </c>
      <c r="H21" s="38"/>
      <c r="I21" s="38">
        <f t="shared" si="0"/>
        <v>3805.30973451327</v>
      </c>
      <c r="J21" s="92"/>
      <c r="K21" s="92"/>
      <c r="L21" s="91">
        <v>3800</v>
      </c>
      <c r="M21" s="40">
        <f t="shared" si="1"/>
        <v>3362.83185840708</v>
      </c>
      <c r="N21" s="37">
        <f t="shared" si="2"/>
        <v>31464</v>
      </c>
      <c r="O21" s="91">
        <v>3800</v>
      </c>
      <c r="P21" s="38">
        <f t="shared" si="3"/>
        <v>3362.83185840708</v>
      </c>
      <c r="Q21" s="38">
        <f t="shared" si="4"/>
        <v>31464</v>
      </c>
      <c r="R21" s="38" t="s">
        <v>31</v>
      </c>
      <c r="S21" s="38">
        <v>3860</v>
      </c>
      <c r="T21" s="38">
        <f t="shared" si="5"/>
        <v>3415.92920353982</v>
      </c>
      <c r="U21" s="38">
        <f t="shared" si="6"/>
        <v>31960.8</v>
      </c>
      <c r="V21" s="38" t="s">
        <v>32</v>
      </c>
      <c r="W21" s="38">
        <v>3840</v>
      </c>
      <c r="X21" s="38">
        <f t="shared" si="7"/>
        <v>3398.23008849558</v>
      </c>
      <c r="Y21" s="38">
        <f t="shared" si="8"/>
        <v>31795.2</v>
      </c>
      <c r="Z21" s="38" t="s">
        <v>32</v>
      </c>
      <c r="AA21" s="38">
        <v>3824</v>
      </c>
      <c r="AB21" s="38">
        <f t="shared" si="9"/>
        <v>3384.07079646018</v>
      </c>
      <c r="AC21" s="38">
        <f t="shared" si="10"/>
        <v>31662.72</v>
      </c>
      <c r="AD21" s="38" t="s">
        <v>32</v>
      </c>
      <c r="AE21" s="38">
        <v>3880</v>
      </c>
      <c r="AF21" s="38">
        <f t="shared" si="11"/>
        <v>3433.62831858407</v>
      </c>
      <c r="AG21" s="38">
        <f t="shared" si="12"/>
        <v>32126.4</v>
      </c>
      <c r="AH21" s="38" t="s">
        <v>32</v>
      </c>
    </row>
    <row r="22" ht="28" customHeight="1" spans="1:34">
      <c r="A22" s="90">
        <v>15</v>
      </c>
      <c r="B22" s="38" t="s">
        <v>48</v>
      </c>
      <c r="C22" s="38" t="s">
        <v>49</v>
      </c>
      <c r="D22" s="38" t="s">
        <v>29</v>
      </c>
      <c r="E22" s="38">
        <v>4.05</v>
      </c>
      <c r="F22" s="38" t="s">
        <v>50</v>
      </c>
      <c r="G22" s="38">
        <v>4300</v>
      </c>
      <c r="H22" s="38"/>
      <c r="I22" s="38">
        <f t="shared" si="0"/>
        <v>3805.30973451327</v>
      </c>
      <c r="J22" s="92"/>
      <c r="K22" s="92"/>
      <c r="L22" s="91">
        <v>3570</v>
      </c>
      <c r="M22" s="40">
        <f t="shared" si="1"/>
        <v>3159.29203539823</v>
      </c>
      <c r="N22" s="37">
        <f t="shared" si="2"/>
        <v>14458.5</v>
      </c>
      <c r="O22" s="91">
        <v>3570</v>
      </c>
      <c r="P22" s="38">
        <f t="shared" si="3"/>
        <v>3159.29203539823</v>
      </c>
      <c r="Q22" s="38">
        <f t="shared" si="4"/>
        <v>14458.5</v>
      </c>
      <c r="R22" s="38" t="s">
        <v>51</v>
      </c>
      <c r="S22" s="38">
        <v>3890</v>
      </c>
      <c r="T22" s="38">
        <f t="shared" si="5"/>
        <v>3442.47787610619</v>
      </c>
      <c r="U22" s="38">
        <f t="shared" si="6"/>
        <v>15754.5</v>
      </c>
      <c r="V22" s="38" t="s">
        <v>32</v>
      </c>
      <c r="W22" s="38">
        <v>3880</v>
      </c>
      <c r="X22" s="38">
        <f t="shared" si="7"/>
        <v>3433.62831858407</v>
      </c>
      <c r="Y22" s="38">
        <f t="shared" si="8"/>
        <v>15714</v>
      </c>
      <c r="Z22" s="38" t="s">
        <v>32</v>
      </c>
      <c r="AA22" s="38">
        <v>3856</v>
      </c>
      <c r="AB22" s="38">
        <f t="shared" si="9"/>
        <v>3412.38938053097</v>
      </c>
      <c r="AC22" s="38">
        <f t="shared" si="10"/>
        <v>15616.8</v>
      </c>
      <c r="AD22" s="38" t="s">
        <v>32</v>
      </c>
      <c r="AE22" s="38">
        <v>3970</v>
      </c>
      <c r="AF22" s="38">
        <f t="shared" si="11"/>
        <v>3513.27433628319</v>
      </c>
      <c r="AG22" s="38">
        <f t="shared" si="12"/>
        <v>16078.5</v>
      </c>
      <c r="AH22" s="38" t="s">
        <v>32</v>
      </c>
    </row>
    <row r="23" ht="28" customHeight="1" spans="1:34">
      <c r="A23" s="90">
        <v>16</v>
      </c>
      <c r="B23" s="38" t="s">
        <v>48</v>
      </c>
      <c r="C23" s="38" t="s">
        <v>52</v>
      </c>
      <c r="D23" s="38" t="s">
        <v>29</v>
      </c>
      <c r="E23" s="38">
        <v>56.64</v>
      </c>
      <c r="F23" s="38" t="s">
        <v>50</v>
      </c>
      <c r="G23" s="38">
        <v>4300</v>
      </c>
      <c r="H23" s="38"/>
      <c r="I23" s="38">
        <f t="shared" si="0"/>
        <v>3805.30973451327</v>
      </c>
      <c r="J23" s="92"/>
      <c r="K23" s="92"/>
      <c r="L23" s="91">
        <v>3650</v>
      </c>
      <c r="M23" s="40">
        <f t="shared" si="1"/>
        <v>3230.08849557522</v>
      </c>
      <c r="N23" s="37">
        <f t="shared" si="2"/>
        <v>206736</v>
      </c>
      <c r="O23" s="91">
        <v>3650</v>
      </c>
      <c r="P23" s="38">
        <f t="shared" si="3"/>
        <v>3230.08849557522</v>
      </c>
      <c r="Q23" s="38">
        <f t="shared" si="4"/>
        <v>206736</v>
      </c>
      <c r="R23" s="38" t="s">
        <v>51</v>
      </c>
      <c r="S23" s="38">
        <v>3860</v>
      </c>
      <c r="T23" s="38">
        <f t="shared" si="5"/>
        <v>3415.92920353982</v>
      </c>
      <c r="U23" s="38">
        <f t="shared" si="6"/>
        <v>218630.4</v>
      </c>
      <c r="V23" s="38" t="s">
        <v>32</v>
      </c>
      <c r="W23" s="38">
        <v>3740</v>
      </c>
      <c r="X23" s="38">
        <f t="shared" si="7"/>
        <v>3309.73451327434</v>
      </c>
      <c r="Y23" s="38">
        <f t="shared" si="8"/>
        <v>211833.6</v>
      </c>
      <c r="Z23" s="38" t="s">
        <v>32</v>
      </c>
      <c r="AA23" s="38">
        <v>3877</v>
      </c>
      <c r="AB23" s="38">
        <f t="shared" si="9"/>
        <v>3430.97345132743</v>
      </c>
      <c r="AC23" s="38">
        <f t="shared" si="10"/>
        <v>219593.28</v>
      </c>
      <c r="AD23" s="38" t="s">
        <v>32</v>
      </c>
      <c r="AE23" s="38">
        <v>3940</v>
      </c>
      <c r="AF23" s="38">
        <f t="shared" si="11"/>
        <v>3486.72566371681</v>
      </c>
      <c r="AG23" s="38">
        <f t="shared" si="12"/>
        <v>223161.6</v>
      </c>
      <c r="AH23" s="38" t="s">
        <v>32</v>
      </c>
    </row>
    <row r="24" ht="28" customHeight="1" spans="1:34">
      <c r="A24" s="90">
        <v>17</v>
      </c>
      <c r="B24" s="38" t="s">
        <v>48</v>
      </c>
      <c r="C24" s="38" t="s">
        <v>53</v>
      </c>
      <c r="D24" s="38" t="s">
        <v>29</v>
      </c>
      <c r="E24" s="38">
        <v>31.05</v>
      </c>
      <c r="F24" s="38" t="s">
        <v>50</v>
      </c>
      <c r="G24" s="38">
        <v>4300</v>
      </c>
      <c r="H24" s="38"/>
      <c r="I24" s="38">
        <f t="shared" si="0"/>
        <v>3805.30973451327</v>
      </c>
      <c r="J24" s="92"/>
      <c r="K24" s="92"/>
      <c r="L24" s="91">
        <v>3540</v>
      </c>
      <c r="M24" s="40">
        <f t="shared" si="1"/>
        <v>3132.74336283186</v>
      </c>
      <c r="N24" s="37">
        <f t="shared" si="2"/>
        <v>109917</v>
      </c>
      <c r="O24" s="91">
        <v>3540</v>
      </c>
      <c r="P24" s="38">
        <f t="shared" si="3"/>
        <v>3132.74336283186</v>
      </c>
      <c r="Q24" s="38">
        <f t="shared" si="4"/>
        <v>109917</v>
      </c>
      <c r="R24" s="38" t="s">
        <v>51</v>
      </c>
      <c r="S24" s="38">
        <v>3730</v>
      </c>
      <c r="T24" s="38">
        <f t="shared" si="5"/>
        <v>3300.88495575221</v>
      </c>
      <c r="U24" s="38">
        <f t="shared" si="6"/>
        <v>115816.5</v>
      </c>
      <c r="V24" s="38" t="s">
        <v>32</v>
      </c>
      <c r="W24" s="38">
        <v>3840</v>
      </c>
      <c r="X24" s="38">
        <f t="shared" si="7"/>
        <v>3398.23008849558</v>
      </c>
      <c r="Y24" s="38">
        <f t="shared" si="8"/>
        <v>119232</v>
      </c>
      <c r="Z24" s="38" t="s">
        <v>32</v>
      </c>
      <c r="AA24" s="38">
        <v>3835</v>
      </c>
      <c r="AB24" s="38">
        <f t="shared" si="9"/>
        <v>3393.80530973451</v>
      </c>
      <c r="AC24" s="38">
        <f t="shared" si="10"/>
        <v>119076.75</v>
      </c>
      <c r="AD24" s="38" t="s">
        <v>32</v>
      </c>
      <c r="AE24" s="38">
        <v>3810</v>
      </c>
      <c r="AF24" s="38">
        <f t="shared" si="11"/>
        <v>3371.6814159292</v>
      </c>
      <c r="AG24" s="38">
        <f t="shared" si="12"/>
        <v>118300.5</v>
      </c>
      <c r="AH24" s="38" t="s">
        <v>32</v>
      </c>
    </row>
    <row r="25" ht="28" customHeight="1" spans="1:34">
      <c r="A25" s="90">
        <v>18</v>
      </c>
      <c r="B25" s="38" t="s">
        <v>48</v>
      </c>
      <c r="C25" s="38" t="s">
        <v>54</v>
      </c>
      <c r="D25" s="38" t="s">
        <v>29</v>
      </c>
      <c r="E25" s="38">
        <v>8.45</v>
      </c>
      <c r="F25" s="38" t="s">
        <v>50</v>
      </c>
      <c r="G25" s="38">
        <v>4300</v>
      </c>
      <c r="H25" s="38"/>
      <c r="I25" s="38">
        <f t="shared" si="0"/>
        <v>3805.30973451327</v>
      </c>
      <c r="J25" s="92"/>
      <c r="K25" s="92"/>
      <c r="L25" s="91">
        <v>3650</v>
      </c>
      <c r="M25" s="40">
        <f t="shared" si="1"/>
        <v>3230.08849557522</v>
      </c>
      <c r="N25" s="37">
        <f t="shared" si="2"/>
        <v>30842.5</v>
      </c>
      <c r="O25" s="91">
        <v>3650</v>
      </c>
      <c r="P25" s="38">
        <f t="shared" si="3"/>
        <v>3230.08849557522</v>
      </c>
      <c r="Q25" s="38">
        <f t="shared" si="4"/>
        <v>30842.5</v>
      </c>
      <c r="R25" s="38" t="s">
        <v>51</v>
      </c>
      <c r="S25" s="38">
        <v>3880</v>
      </c>
      <c r="T25" s="38">
        <f t="shared" si="5"/>
        <v>3433.62831858407</v>
      </c>
      <c r="U25" s="38">
        <f t="shared" si="6"/>
        <v>32786</v>
      </c>
      <c r="V25" s="38" t="s">
        <v>32</v>
      </c>
      <c r="W25" s="38">
        <v>3890</v>
      </c>
      <c r="X25" s="38">
        <f t="shared" si="7"/>
        <v>3442.47787610619</v>
      </c>
      <c r="Y25" s="38">
        <f t="shared" si="8"/>
        <v>32870.5</v>
      </c>
      <c r="Z25" s="38" t="s">
        <v>32</v>
      </c>
      <c r="AA25" s="38">
        <v>3908</v>
      </c>
      <c r="AB25" s="38">
        <f t="shared" si="9"/>
        <v>3458.40707964602</v>
      </c>
      <c r="AC25" s="38">
        <f t="shared" si="10"/>
        <v>33022.6</v>
      </c>
      <c r="AD25" s="38" t="s">
        <v>32</v>
      </c>
      <c r="AE25" s="38">
        <v>3960</v>
      </c>
      <c r="AF25" s="38">
        <f t="shared" si="11"/>
        <v>3504.42477876106</v>
      </c>
      <c r="AG25" s="38">
        <f t="shared" si="12"/>
        <v>33462</v>
      </c>
      <c r="AH25" s="38" t="s">
        <v>32</v>
      </c>
    </row>
    <row r="26" ht="28" customHeight="1" spans="1:34">
      <c r="A26" s="90">
        <v>19</v>
      </c>
      <c r="B26" s="38" t="s">
        <v>48</v>
      </c>
      <c r="C26" s="38" t="s">
        <v>55</v>
      </c>
      <c r="D26" s="38" t="s">
        <v>29</v>
      </c>
      <c r="E26" s="38">
        <v>53.27</v>
      </c>
      <c r="F26" s="38" t="s">
        <v>50</v>
      </c>
      <c r="G26" s="38">
        <v>4300</v>
      </c>
      <c r="H26" s="38"/>
      <c r="I26" s="38">
        <f t="shared" si="0"/>
        <v>3805.30973451327</v>
      </c>
      <c r="J26" s="92"/>
      <c r="K26" s="92"/>
      <c r="L26" s="91">
        <v>3670</v>
      </c>
      <c r="M26" s="40">
        <f t="shared" si="1"/>
        <v>3247.78761061947</v>
      </c>
      <c r="N26" s="37">
        <f t="shared" si="2"/>
        <v>195500.9</v>
      </c>
      <c r="O26" s="91">
        <v>3670</v>
      </c>
      <c r="P26" s="38">
        <f t="shared" si="3"/>
        <v>3247.78761061947</v>
      </c>
      <c r="Q26" s="38">
        <f t="shared" si="4"/>
        <v>195500.9</v>
      </c>
      <c r="R26" s="38" t="s">
        <v>51</v>
      </c>
      <c r="S26" s="38">
        <v>3920</v>
      </c>
      <c r="T26" s="38">
        <f t="shared" si="5"/>
        <v>3469.02654867257</v>
      </c>
      <c r="U26" s="38">
        <f t="shared" si="6"/>
        <v>208818.4</v>
      </c>
      <c r="V26" s="38" t="s">
        <v>32</v>
      </c>
      <c r="W26" s="38">
        <v>3930</v>
      </c>
      <c r="X26" s="38">
        <f t="shared" si="7"/>
        <v>3477.87610619469</v>
      </c>
      <c r="Y26" s="38">
        <f t="shared" si="8"/>
        <v>209351.1</v>
      </c>
      <c r="Z26" s="38" t="s">
        <v>32</v>
      </c>
      <c r="AA26" s="38">
        <v>3940</v>
      </c>
      <c r="AB26" s="38">
        <f t="shared" si="9"/>
        <v>3486.72566371681</v>
      </c>
      <c r="AC26" s="38">
        <f t="shared" si="10"/>
        <v>209883.8</v>
      </c>
      <c r="AD26" s="38" t="s">
        <v>32</v>
      </c>
      <c r="AE26" s="38">
        <v>4000</v>
      </c>
      <c r="AF26" s="38">
        <f t="shared" si="11"/>
        <v>3539.82300884956</v>
      </c>
      <c r="AG26" s="38">
        <f t="shared" si="12"/>
        <v>213080</v>
      </c>
      <c r="AH26" s="38" t="s">
        <v>32</v>
      </c>
    </row>
    <row r="27" ht="28" customHeight="1" spans="1:34">
      <c r="A27" s="90">
        <v>20</v>
      </c>
      <c r="B27" s="38" t="s">
        <v>56</v>
      </c>
      <c r="C27" s="38" t="s">
        <v>57</v>
      </c>
      <c r="D27" s="38" t="s">
        <v>29</v>
      </c>
      <c r="E27" s="38">
        <v>1.16</v>
      </c>
      <c r="F27" s="38" t="s">
        <v>50</v>
      </c>
      <c r="G27" s="38">
        <v>4300</v>
      </c>
      <c r="H27" s="38"/>
      <c r="I27" s="38">
        <f t="shared" si="0"/>
        <v>3805.30973451327</v>
      </c>
      <c r="J27" s="92"/>
      <c r="K27" s="92"/>
      <c r="L27" s="91">
        <v>3710</v>
      </c>
      <c r="M27" s="40">
        <f t="shared" si="1"/>
        <v>3283.18584070796</v>
      </c>
      <c r="N27" s="37">
        <f t="shared" si="2"/>
        <v>4303.6</v>
      </c>
      <c r="O27" s="91">
        <v>3710</v>
      </c>
      <c r="P27" s="38">
        <f t="shared" si="3"/>
        <v>3283.18584070796</v>
      </c>
      <c r="Q27" s="38">
        <f t="shared" si="4"/>
        <v>4303.6</v>
      </c>
      <c r="R27" s="38" t="s">
        <v>31</v>
      </c>
      <c r="S27" s="38">
        <v>3740</v>
      </c>
      <c r="T27" s="38">
        <f t="shared" si="5"/>
        <v>3309.73451327434</v>
      </c>
      <c r="U27" s="38">
        <f t="shared" si="6"/>
        <v>4338.4</v>
      </c>
      <c r="V27" s="38" t="s">
        <v>32</v>
      </c>
      <c r="W27" s="38">
        <v>3740</v>
      </c>
      <c r="X27" s="38">
        <f t="shared" si="7"/>
        <v>3309.73451327434</v>
      </c>
      <c r="Y27" s="38">
        <f t="shared" si="8"/>
        <v>4338.4</v>
      </c>
      <c r="Z27" s="38" t="s">
        <v>32</v>
      </c>
      <c r="AA27" s="38">
        <v>3761</v>
      </c>
      <c r="AB27" s="38">
        <f t="shared" si="9"/>
        <v>3328.3185840708</v>
      </c>
      <c r="AC27" s="38">
        <f t="shared" si="10"/>
        <v>4362.76</v>
      </c>
      <c r="AD27" s="38" t="s">
        <v>32</v>
      </c>
      <c r="AE27" s="38">
        <v>3840</v>
      </c>
      <c r="AF27" s="38">
        <f t="shared" si="11"/>
        <v>3398.23008849558</v>
      </c>
      <c r="AG27" s="38">
        <f t="shared" si="12"/>
        <v>4454.4</v>
      </c>
      <c r="AH27" s="38" t="s">
        <v>32</v>
      </c>
    </row>
    <row r="28" ht="28" customHeight="1" spans="1:34">
      <c r="A28" s="90">
        <v>21</v>
      </c>
      <c r="B28" s="38" t="s">
        <v>56</v>
      </c>
      <c r="C28" s="38" t="s">
        <v>58</v>
      </c>
      <c r="D28" s="38" t="s">
        <v>29</v>
      </c>
      <c r="E28" s="38">
        <v>20.02</v>
      </c>
      <c r="F28" s="38" t="s">
        <v>50</v>
      </c>
      <c r="G28" s="38">
        <v>4300</v>
      </c>
      <c r="H28" s="38"/>
      <c r="I28" s="38">
        <f t="shared" si="0"/>
        <v>3805.30973451327</v>
      </c>
      <c r="J28" s="92"/>
      <c r="K28" s="92"/>
      <c r="L28" s="91">
        <v>3710</v>
      </c>
      <c r="M28" s="40">
        <f t="shared" si="1"/>
        <v>3283.18584070796</v>
      </c>
      <c r="N28" s="37">
        <f t="shared" si="2"/>
        <v>74274.2</v>
      </c>
      <c r="O28" s="91">
        <v>3710</v>
      </c>
      <c r="P28" s="38">
        <f t="shared" si="3"/>
        <v>3283.18584070796</v>
      </c>
      <c r="Q28" s="38">
        <f t="shared" si="4"/>
        <v>74274.2</v>
      </c>
      <c r="R28" s="38" t="s">
        <v>31</v>
      </c>
      <c r="S28" s="38">
        <v>3740</v>
      </c>
      <c r="T28" s="38">
        <f t="shared" si="5"/>
        <v>3309.73451327434</v>
      </c>
      <c r="U28" s="38">
        <f t="shared" si="6"/>
        <v>74874.8</v>
      </c>
      <c r="V28" s="38" t="s">
        <v>32</v>
      </c>
      <c r="W28" s="38">
        <v>3740</v>
      </c>
      <c r="X28" s="38">
        <f t="shared" si="7"/>
        <v>3309.73451327434</v>
      </c>
      <c r="Y28" s="38">
        <f t="shared" si="8"/>
        <v>74874.8</v>
      </c>
      <c r="Z28" s="38" t="s">
        <v>32</v>
      </c>
      <c r="AA28" s="38">
        <v>3761</v>
      </c>
      <c r="AB28" s="38">
        <f t="shared" si="9"/>
        <v>3328.3185840708</v>
      </c>
      <c r="AC28" s="38">
        <f t="shared" si="10"/>
        <v>75295.22</v>
      </c>
      <c r="AD28" s="38" t="s">
        <v>32</v>
      </c>
      <c r="AE28" s="38">
        <v>3840</v>
      </c>
      <c r="AF28" s="38">
        <f t="shared" si="11"/>
        <v>3398.23008849558</v>
      </c>
      <c r="AG28" s="38">
        <f t="shared" si="12"/>
        <v>76876.8</v>
      </c>
      <c r="AH28" s="38" t="s">
        <v>32</v>
      </c>
    </row>
    <row r="29" ht="28" customHeight="1" spans="1:34">
      <c r="A29" s="90">
        <v>22</v>
      </c>
      <c r="B29" s="38" t="s">
        <v>56</v>
      </c>
      <c r="C29" s="38" t="s">
        <v>59</v>
      </c>
      <c r="D29" s="38" t="s">
        <v>29</v>
      </c>
      <c r="E29" s="38">
        <v>7.35</v>
      </c>
      <c r="F29" s="38" t="s">
        <v>50</v>
      </c>
      <c r="G29" s="38">
        <v>4300</v>
      </c>
      <c r="H29" s="38"/>
      <c r="I29" s="38">
        <f t="shared" si="0"/>
        <v>3805.30973451327</v>
      </c>
      <c r="J29" s="92"/>
      <c r="K29" s="92"/>
      <c r="L29" s="91">
        <v>3710</v>
      </c>
      <c r="M29" s="40">
        <f t="shared" si="1"/>
        <v>3283.18584070796</v>
      </c>
      <c r="N29" s="37">
        <f t="shared" si="2"/>
        <v>27268.5</v>
      </c>
      <c r="O29" s="91">
        <v>3710</v>
      </c>
      <c r="P29" s="38">
        <f t="shared" si="3"/>
        <v>3283.18584070796</v>
      </c>
      <c r="Q29" s="38">
        <f t="shared" si="4"/>
        <v>27268.5</v>
      </c>
      <c r="R29" s="38" t="s">
        <v>31</v>
      </c>
      <c r="S29" s="38">
        <v>3740</v>
      </c>
      <c r="T29" s="38">
        <f t="shared" si="5"/>
        <v>3309.73451327434</v>
      </c>
      <c r="U29" s="38">
        <f t="shared" si="6"/>
        <v>27489</v>
      </c>
      <c r="V29" s="38" t="s">
        <v>32</v>
      </c>
      <c r="W29" s="38">
        <v>3740</v>
      </c>
      <c r="X29" s="38">
        <f t="shared" si="7"/>
        <v>3309.73451327434</v>
      </c>
      <c r="Y29" s="38">
        <f t="shared" si="8"/>
        <v>27489</v>
      </c>
      <c r="Z29" s="38" t="s">
        <v>32</v>
      </c>
      <c r="AA29" s="38">
        <v>3761</v>
      </c>
      <c r="AB29" s="38">
        <f t="shared" si="9"/>
        <v>3328.3185840708</v>
      </c>
      <c r="AC29" s="38">
        <f t="shared" si="10"/>
        <v>27643.35</v>
      </c>
      <c r="AD29" s="38" t="s">
        <v>32</v>
      </c>
      <c r="AE29" s="38">
        <v>3840</v>
      </c>
      <c r="AF29" s="38">
        <f t="shared" si="11"/>
        <v>3398.23008849558</v>
      </c>
      <c r="AG29" s="38">
        <f t="shared" si="12"/>
        <v>28224</v>
      </c>
      <c r="AH29" s="38" t="s">
        <v>32</v>
      </c>
    </row>
    <row r="30" ht="28" customHeight="1" spans="1:34">
      <c r="A30" s="90">
        <v>23</v>
      </c>
      <c r="B30" s="38" t="s">
        <v>56</v>
      </c>
      <c r="C30" s="38" t="s">
        <v>60</v>
      </c>
      <c r="D30" s="38" t="s">
        <v>29</v>
      </c>
      <c r="E30" s="38">
        <v>33.78</v>
      </c>
      <c r="F30" s="38" t="s">
        <v>50</v>
      </c>
      <c r="G30" s="38">
        <v>4300</v>
      </c>
      <c r="H30" s="38"/>
      <c r="I30" s="38">
        <f t="shared" si="0"/>
        <v>3805.30973451327</v>
      </c>
      <c r="J30" s="92"/>
      <c r="K30" s="92"/>
      <c r="L30" s="91">
        <v>3710</v>
      </c>
      <c r="M30" s="40">
        <f t="shared" si="1"/>
        <v>3283.18584070796</v>
      </c>
      <c r="N30" s="37">
        <f t="shared" si="2"/>
        <v>125323.8</v>
      </c>
      <c r="O30" s="91">
        <v>3710</v>
      </c>
      <c r="P30" s="38">
        <f t="shared" si="3"/>
        <v>3283.18584070796</v>
      </c>
      <c r="Q30" s="38">
        <f t="shared" si="4"/>
        <v>125323.8</v>
      </c>
      <c r="R30" s="38" t="s">
        <v>31</v>
      </c>
      <c r="S30" s="38">
        <v>3740</v>
      </c>
      <c r="T30" s="38">
        <f t="shared" si="5"/>
        <v>3309.73451327434</v>
      </c>
      <c r="U30" s="38">
        <f t="shared" si="6"/>
        <v>126337.2</v>
      </c>
      <c r="V30" s="38" t="s">
        <v>32</v>
      </c>
      <c r="W30" s="38">
        <v>3740</v>
      </c>
      <c r="X30" s="38">
        <f t="shared" si="7"/>
        <v>3309.73451327434</v>
      </c>
      <c r="Y30" s="38">
        <f t="shared" si="8"/>
        <v>126337.2</v>
      </c>
      <c r="Z30" s="38" t="s">
        <v>32</v>
      </c>
      <c r="AA30" s="38">
        <v>3761</v>
      </c>
      <c r="AB30" s="38">
        <f t="shared" si="9"/>
        <v>3328.3185840708</v>
      </c>
      <c r="AC30" s="38">
        <f t="shared" si="10"/>
        <v>127046.58</v>
      </c>
      <c r="AD30" s="38" t="s">
        <v>32</v>
      </c>
      <c r="AE30" s="38">
        <v>3840</v>
      </c>
      <c r="AF30" s="38">
        <f t="shared" si="11"/>
        <v>3398.23008849558</v>
      </c>
      <c r="AG30" s="38">
        <f t="shared" si="12"/>
        <v>129715.2</v>
      </c>
      <c r="AH30" s="38" t="s">
        <v>32</v>
      </c>
    </row>
    <row r="31" ht="28" customHeight="1" spans="1:34">
      <c r="A31" s="90">
        <v>24</v>
      </c>
      <c r="B31" s="38" t="s">
        <v>56</v>
      </c>
      <c r="C31" s="38" t="s">
        <v>61</v>
      </c>
      <c r="D31" s="38" t="s">
        <v>29</v>
      </c>
      <c r="E31" s="38">
        <v>23.87</v>
      </c>
      <c r="F31" s="38" t="s">
        <v>50</v>
      </c>
      <c r="G31" s="38">
        <v>4300</v>
      </c>
      <c r="H31" s="38"/>
      <c r="I31" s="38">
        <f t="shared" si="0"/>
        <v>3805.30973451327</v>
      </c>
      <c r="J31" s="92"/>
      <c r="K31" s="92"/>
      <c r="L31" s="91">
        <v>3710</v>
      </c>
      <c r="M31" s="40">
        <f t="shared" si="1"/>
        <v>3283.18584070796</v>
      </c>
      <c r="N31" s="37">
        <f t="shared" si="2"/>
        <v>88557.7</v>
      </c>
      <c r="O31" s="91">
        <v>3710</v>
      </c>
      <c r="P31" s="38">
        <f t="shared" si="3"/>
        <v>3283.18584070796</v>
      </c>
      <c r="Q31" s="38">
        <f t="shared" si="4"/>
        <v>88557.7</v>
      </c>
      <c r="R31" s="38" t="s">
        <v>31</v>
      </c>
      <c r="S31" s="38">
        <v>3760</v>
      </c>
      <c r="T31" s="38">
        <f t="shared" si="5"/>
        <v>3327.43362831858</v>
      </c>
      <c r="U31" s="38">
        <f t="shared" si="6"/>
        <v>89751.2</v>
      </c>
      <c r="V31" s="38"/>
      <c r="W31" s="38">
        <v>3741</v>
      </c>
      <c r="X31" s="38">
        <f t="shared" si="7"/>
        <v>3310.61946902655</v>
      </c>
      <c r="Y31" s="38">
        <f t="shared" si="8"/>
        <v>89297.67</v>
      </c>
      <c r="Z31" s="38" t="s">
        <v>62</v>
      </c>
      <c r="AA31" s="38">
        <v>3793</v>
      </c>
      <c r="AB31" s="38">
        <f t="shared" si="9"/>
        <v>3356.63716814159</v>
      </c>
      <c r="AC31" s="38">
        <f t="shared" si="10"/>
        <v>90538.91</v>
      </c>
      <c r="AD31" s="38" t="s">
        <v>63</v>
      </c>
      <c r="AE31" s="38">
        <v>3841</v>
      </c>
      <c r="AF31" s="38">
        <f t="shared" si="11"/>
        <v>3399.11504424779</v>
      </c>
      <c r="AG31" s="38">
        <f t="shared" si="12"/>
        <v>91684.67</v>
      </c>
      <c r="AH31" s="38" t="s">
        <v>64</v>
      </c>
    </row>
    <row r="32" ht="28" customHeight="1" spans="1:34">
      <c r="A32" s="90">
        <v>25</v>
      </c>
      <c r="B32" s="38" t="s">
        <v>56</v>
      </c>
      <c r="C32" s="38" t="s">
        <v>62</v>
      </c>
      <c r="D32" s="38" t="s">
        <v>29</v>
      </c>
      <c r="E32" s="38">
        <v>19.64</v>
      </c>
      <c r="F32" s="38" t="s">
        <v>50</v>
      </c>
      <c r="G32" s="38">
        <v>4300</v>
      </c>
      <c r="H32" s="38"/>
      <c r="I32" s="38">
        <f t="shared" ref="I32:I72" si="13">G32/1.13</f>
        <v>3805.30973451327</v>
      </c>
      <c r="J32" s="92"/>
      <c r="K32" s="92"/>
      <c r="L32" s="91">
        <v>3710</v>
      </c>
      <c r="M32" s="40">
        <f t="shared" si="1"/>
        <v>3283.18584070796</v>
      </c>
      <c r="N32" s="37">
        <f t="shared" si="2"/>
        <v>72864.4</v>
      </c>
      <c r="O32" s="91">
        <v>3710</v>
      </c>
      <c r="P32" s="38">
        <f t="shared" si="3"/>
        <v>3283.18584070796</v>
      </c>
      <c r="Q32" s="38">
        <f t="shared" si="4"/>
        <v>72864.4</v>
      </c>
      <c r="R32" s="38" t="s">
        <v>31</v>
      </c>
      <c r="S32" s="38">
        <v>3760</v>
      </c>
      <c r="T32" s="38">
        <f t="shared" si="5"/>
        <v>3327.43362831858</v>
      </c>
      <c r="U32" s="38">
        <f t="shared" si="6"/>
        <v>73846.4</v>
      </c>
      <c r="V32" s="38" t="s">
        <v>32</v>
      </c>
      <c r="W32" s="38">
        <v>3770</v>
      </c>
      <c r="X32" s="38">
        <f t="shared" si="7"/>
        <v>3336.28318584071</v>
      </c>
      <c r="Y32" s="38">
        <f t="shared" si="8"/>
        <v>74042.8</v>
      </c>
      <c r="Z32" s="38" t="s">
        <v>32</v>
      </c>
      <c r="AA32" s="38">
        <v>3793</v>
      </c>
      <c r="AB32" s="38">
        <f t="shared" si="9"/>
        <v>3356.63716814159</v>
      </c>
      <c r="AC32" s="38">
        <f t="shared" si="10"/>
        <v>74494.52</v>
      </c>
      <c r="AD32" s="38" t="s">
        <v>32</v>
      </c>
      <c r="AE32" s="38">
        <v>3860</v>
      </c>
      <c r="AF32" s="38">
        <f t="shared" si="11"/>
        <v>3415.92920353982</v>
      </c>
      <c r="AG32" s="38">
        <f t="shared" si="12"/>
        <v>75810.4</v>
      </c>
      <c r="AH32" s="38" t="s">
        <v>32</v>
      </c>
    </row>
    <row r="33" ht="28" customHeight="1" spans="1:34">
      <c r="A33" s="90">
        <v>26</v>
      </c>
      <c r="B33" s="38" t="s">
        <v>56</v>
      </c>
      <c r="C33" s="38" t="s">
        <v>65</v>
      </c>
      <c r="D33" s="38" t="s">
        <v>29</v>
      </c>
      <c r="E33" s="38">
        <v>5.88</v>
      </c>
      <c r="F33" s="38" t="s">
        <v>50</v>
      </c>
      <c r="G33" s="38">
        <v>4300</v>
      </c>
      <c r="H33" s="38"/>
      <c r="I33" s="38">
        <f t="shared" si="13"/>
        <v>3805.30973451327</v>
      </c>
      <c r="J33" s="92"/>
      <c r="K33" s="92"/>
      <c r="L33" s="91">
        <v>3720</v>
      </c>
      <c r="M33" s="40">
        <f t="shared" si="1"/>
        <v>3292.03539823009</v>
      </c>
      <c r="N33" s="37">
        <f t="shared" si="2"/>
        <v>21873.6</v>
      </c>
      <c r="O33" s="91">
        <v>3720</v>
      </c>
      <c r="P33" s="38">
        <f t="shared" si="3"/>
        <v>3292.03539823009</v>
      </c>
      <c r="Q33" s="38">
        <f t="shared" si="4"/>
        <v>21873.6</v>
      </c>
      <c r="R33" s="38" t="s">
        <v>31</v>
      </c>
      <c r="S33" s="38">
        <v>3760</v>
      </c>
      <c r="T33" s="38">
        <f t="shared" si="5"/>
        <v>3327.43362831858</v>
      </c>
      <c r="U33" s="38">
        <f t="shared" si="6"/>
        <v>22108.8</v>
      </c>
      <c r="V33" s="38" t="s">
        <v>32</v>
      </c>
      <c r="W33" s="38">
        <v>3770</v>
      </c>
      <c r="X33" s="38">
        <f t="shared" si="7"/>
        <v>3336.28318584071</v>
      </c>
      <c r="Y33" s="38">
        <f t="shared" si="8"/>
        <v>22167.6</v>
      </c>
      <c r="Z33" s="38" t="s">
        <v>32</v>
      </c>
      <c r="AA33" s="38">
        <v>3793</v>
      </c>
      <c r="AB33" s="38">
        <f t="shared" si="9"/>
        <v>3356.63716814159</v>
      </c>
      <c r="AC33" s="38">
        <f t="shared" si="10"/>
        <v>22302.84</v>
      </c>
      <c r="AD33" s="38" t="s">
        <v>32</v>
      </c>
      <c r="AE33" s="38">
        <v>3880</v>
      </c>
      <c r="AF33" s="38">
        <f t="shared" si="11"/>
        <v>3433.62831858407</v>
      </c>
      <c r="AG33" s="38">
        <f t="shared" si="12"/>
        <v>22814.4</v>
      </c>
      <c r="AH33" s="38" t="s">
        <v>32</v>
      </c>
    </row>
    <row r="34" ht="28" customHeight="1" spans="1:34">
      <c r="A34" s="90">
        <v>27</v>
      </c>
      <c r="B34" s="38" t="s">
        <v>56</v>
      </c>
      <c r="C34" s="38" t="s">
        <v>66</v>
      </c>
      <c r="D34" s="38" t="s">
        <v>29</v>
      </c>
      <c r="E34" s="38">
        <v>2.33</v>
      </c>
      <c r="F34" s="38" t="s">
        <v>50</v>
      </c>
      <c r="G34" s="38">
        <v>4300</v>
      </c>
      <c r="H34" s="38"/>
      <c r="I34" s="38">
        <f t="shared" si="13"/>
        <v>3805.30973451327</v>
      </c>
      <c r="J34" s="92"/>
      <c r="K34" s="92"/>
      <c r="L34" s="91">
        <v>3770</v>
      </c>
      <c r="M34" s="40">
        <f t="shared" si="1"/>
        <v>3336.28318584071</v>
      </c>
      <c r="N34" s="37">
        <f t="shared" si="2"/>
        <v>8784.1</v>
      </c>
      <c r="O34" s="91">
        <v>3770</v>
      </c>
      <c r="P34" s="38">
        <f t="shared" si="3"/>
        <v>3336.28318584071</v>
      </c>
      <c r="Q34" s="38">
        <f t="shared" si="4"/>
        <v>8784.1</v>
      </c>
      <c r="R34" s="38" t="s">
        <v>31</v>
      </c>
      <c r="S34" s="38">
        <v>3820</v>
      </c>
      <c r="T34" s="38">
        <f t="shared" si="5"/>
        <v>3380.53097345133</v>
      </c>
      <c r="U34" s="38">
        <f t="shared" si="6"/>
        <v>8900.6</v>
      </c>
      <c r="V34" s="38" t="s">
        <v>32</v>
      </c>
      <c r="W34" s="38">
        <v>3830</v>
      </c>
      <c r="X34" s="38">
        <f t="shared" si="7"/>
        <v>3389.38053097345</v>
      </c>
      <c r="Y34" s="38">
        <f t="shared" si="8"/>
        <v>8923.9</v>
      </c>
      <c r="Z34" s="38" t="s">
        <v>32</v>
      </c>
      <c r="AA34" s="38">
        <v>3856</v>
      </c>
      <c r="AB34" s="38">
        <f t="shared" si="9"/>
        <v>3412.38938053097</v>
      </c>
      <c r="AC34" s="38">
        <f t="shared" si="10"/>
        <v>8984.48</v>
      </c>
      <c r="AD34" s="38" t="s">
        <v>32</v>
      </c>
      <c r="AE34" s="38">
        <v>3880</v>
      </c>
      <c r="AF34" s="38">
        <f t="shared" si="11"/>
        <v>3433.62831858407</v>
      </c>
      <c r="AG34" s="38">
        <f t="shared" si="12"/>
        <v>9040.4</v>
      </c>
      <c r="AH34" s="38" t="s">
        <v>32</v>
      </c>
    </row>
    <row r="35" ht="28" customHeight="1" spans="1:34">
      <c r="A35" s="90">
        <v>28</v>
      </c>
      <c r="B35" s="38" t="s">
        <v>56</v>
      </c>
      <c r="C35" s="38" t="s">
        <v>67</v>
      </c>
      <c r="D35" s="38" t="s">
        <v>29</v>
      </c>
      <c r="E35" s="38">
        <v>82.65</v>
      </c>
      <c r="F35" s="38" t="s">
        <v>50</v>
      </c>
      <c r="G35" s="38">
        <v>4300</v>
      </c>
      <c r="H35" s="38"/>
      <c r="I35" s="38">
        <f t="shared" si="13"/>
        <v>3805.30973451327</v>
      </c>
      <c r="J35" s="92"/>
      <c r="K35" s="92"/>
      <c r="L35" s="91">
        <v>3770</v>
      </c>
      <c r="M35" s="40">
        <f t="shared" si="1"/>
        <v>3336.28318584071</v>
      </c>
      <c r="N35" s="37">
        <f t="shared" si="2"/>
        <v>311590.5</v>
      </c>
      <c r="O35" s="91">
        <v>3770</v>
      </c>
      <c r="P35" s="38">
        <f t="shared" si="3"/>
        <v>3336.28318584071</v>
      </c>
      <c r="Q35" s="38">
        <f t="shared" si="4"/>
        <v>311590.5</v>
      </c>
      <c r="R35" s="38" t="s">
        <v>31</v>
      </c>
      <c r="S35" s="38">
        <v>3830</v>
      </c>
      <c r="T35" s="38">
        <f t="shared" si="5"/>
        <v>3389.38053097345</v>
      </c>
      <c r="U35" s="38">
        <f t="shared" si="6"/>
        <v>316549.5</v>
      </c>
      <c r="V35" s="38" t="s">
        <v>68</v>
      </c>
      <c r="W35" s="38">
        <v>3870</v>
      </c>
      <c r="X35" s="38">
        <f t="shared" si="7"/>
        <v>3424.77876106195</v>
      </c>
      <c r="Y35" s="38">
        <f t="shared" si="8"/>
        <v>319855.5</v>
      </c>
      <c r="Z35" s="38" t="s">
        <v>32</v>
      </c>
      <c r="AA35" s="38">
        <v>3856</v>
      </c>
      <c r="AB35" s="38">
        <f t="shared" si="9"/>
        <v>3412.38938053097</v>
      </c>
      <c r="AC35" s="38">
        <f t="shared" si="10"/>
        <v>318698.4</v>
      </c>
      <c r="AD35" s="38" t="s">
        <v>32</v>
      </c>
      <c r="AE35" s="38">
        <v>3880</v>
      </c>
      <c r="AF35" s="38">
        <f t="shared" si="11"/>
        <v>3433.62831858407</v>
      </c>
      <c r="AG35" s="38">
        <f t="shared" si="12"/>
        <v>320682</v>
      </c>
      <c r="AH35" s="38" t="s">
        <v>32</v>
      </c>
    </row>
    <row r="36" ht="28" customHeight="1" spans="1:34">
      <c r="A36" s="49"/>
      <c r="B36" s="38"/>
      <c r="C36" s="38" t="s">
        <v>69</v>
      </c>
      <c r="D36" s="38"/>
      <c r="E36" s="38">
        <f>SUM(E8:E35)</f>
        <v>401.11</v>
      </c>
      <c r="F36" s="38"/>
      <c r="G36" s="38"/>
      <c r="H36" s="38"/>
      <c r="I36" s="38"/>
      <c r="J36" s="47"/>
      <c r="K36" s="47">
        <f>SUM(K8:K35)</f>
        <v>401.11</v>
      </c>
      <c r="L36" s="47"/>
      <c r="M36" s="47"/>
      <c r="N36" s="47"/>
      <c r="O36" s="47"/>
      <c r="P36" s="47"/>
      <c r="Q36" s="47"/>
      <c r="R36" s="47"/>
      <c r="S36" s="47"/>
      <c r="T36" s="49"/>
      <c r="U36" s="38"/>
      <c r="V36" s="49"/>
      <c r="W36" s="47"/>
      <c r="X36" s="49"/>
      <c r="Y36" s="38"/>
      <c r="Z36" s="49"/>
      <c r="AA36" s="49"/>
      <c r="AB36" s="49"/>
      <c r="AC36" s="38"/>
      <c r="AE36" s="49"/>
      <c r="AF36" s="49"/>
      <c r="AG36" s="38"/>
      <c r="AH36" s="49"/>
    </row>
    <row r="37" ht="28" customHeight="1" spans="1:34">
      <c r="A37" s="70" t="s">
        <v>70</v>
      </c>
      <c r="B37" s="71"/>
      <c r="C37" s="71"/>
      <c r="D37" s="71"/>
      <c r="E37" s="71"/>
      <c r="F37" s="71"/>
      <c r="G37" s="72"/>
      <c r="H37" s="71"/>
      <c r="I37" s="73"/>
      <c r="J37" s="74" t="e">
        <f>J38/1.13</f>
        <v>#REF!</v>
      </c>
      <c r="K37" s="76"/>
      <c r="L37" s="76"/>
      <c r="M37" s="76"/>
      <c r="N37" s="57">
        <f>N38/1.13</f>
        <v>1311533.53982301</v>
      </c>
      <c r="O37" s="57"/>
      <c r="P37" s="57"/>
      <c r="Q37" s="57">
        <f>Q38/1.13</f>
        <v>1311718.67256637</v>
      </c>
      <c r="R37" s="57"/>
      <c r="S37" s="57"/>
      <c r="T37" s="57"/>
      <c r="U37" s="57">
        <f>U38/1.13</f>
        <v>1351817.78761062</v>
      </c>
      <c r="V37" s="74"/>
      <c r="W37" s="74"/>
      <c r="X37" s="74"/>
      <c r="Y37" s="57">
        <f>Y38/1.13</f>
        <v>1352216.52212389</v>
      </c>
      <c r="Z37" s="74"/>
      <c r="AA37" s="74"/>
      <c r="AB37" s="74"/>
      <c r="AC37" s="74"/>
      <c r="AD37" s="74"/>
      <c r="AE37" s="74"/>
      <c r="AF37" s="74"/>
      <c r="AG37" s="57">
        <f>AG38/1.13</f>
        <v>1379491.12389381</v>
      </c>
      <c r="AH37" s="74"/>
    </row>
    <row r="38" ht="28" customHeight="1" spans="1:34">
      <c r="A38" s="77" t="s">
        <v>71</v>
      </c>
      <c r="B38" s="78"/>
      <c r="C38" s="78"/>
      <c r="D38" s="78"/>
      <c r="E38" s="78"/>
      <c r="F38" s="78"/>
      <c r="G38" s="72"/>
      <c r="H38" s="78"/>
      <c r="I38" s="79"/>
      <c r="J38" s="80" t="e">
        <f>J8+#REF!+#REF!</f>
        <v>#REF!</v>
      </c>
      <c r="K38" s="82"/>
      <c r="L38" s="82"/>
      <c r="M38" s="82"/>
      <c r="N38" s="83">
        <f>SUM(N8:N35)</f>
        <v>1482032.9</v>
      </c>
      <c r="O38" s="83"/>
      <c r="P38" s="83"/>
      <c r="Q38" s="83">
        <f>SUM(Q8:Q35)</f>
        <v>1482242.1</v>
      </c>
      <c r="R38" s="83"/>
      <c r="S38" s="83"/>
      <c r="T38" s="83"/>
      <c r="U38" s="83">
        <f>SUM(U8:U35)</f>
        <v>1527554.1</v>
      </c>
      <c r="V38" s="81"/>
      <c r="W38" s="81"/>
      <c r="X38" s="81"/>
      <c r="Y38" s="81">
        <f>SUM(Y8:Y35)</f>
        <v>1528004.67</v>
      </c>
      <c r="Z38" s="81"/>
      <c r="AA38" s="81"/>
      <c r="AB38" s="81"/>
      <c r="AC38" s="81"/>
      <c r="AD38" s="81"/>
      <c r="AE38" s="81"/>
      <c r="AF38" s="81"/>
      <c r="AG38" s="81">
        <f>SUM(AG8:AG35)</f>
        <v>1558824.97</v>
      </c>
      <c r="AH38" s="81"/>
    </row>
    <row r="42" spans="1:34">
      <c r="G42" s="2"/>
      <c r="H42" s="2"/>
      <c r="I42" s="2"/>
      <c r="J42" s="93"/>
    </row>
  </sheetData>
  <mergeCells count="32">
    <mergeCell ref="A1:AH1"/>
    <mergeCell ref="O2:R2"/>
    <mergeCell ref="S2:V2"/>
    <mergeCell ref="W2:Z2"/>
    <mergeCell ref="AA2:AD2"/>
    <mergeCell ref="AE2:AH2"/>
    <mergeCell ref="O3:R3"/>
    <mergeCell ref="S3:V3"/>
    <mergeCell ref="W3:Z3"/>
    <mergeCell ref="AA3:AD3"/>
    <mergeCell ref="AE3:AH3"/>
    <mergeCell ref="A4:K4"/>
    <mergeCell ref="O4:R4"/>
    <mergeCell ref="S4:V4"/>
    <mergeCell ref="W4:Z4"/>
    <mergeCell ref="AA4:AD4"/>
    <mergeCell ref="AE4:AH4"/>
    <mergeCell ref="A5:K5"/>
    <mergeCell ref="O5:R5"/>
    <mergeCell ref="S5:V5"/>
    <mergeCell ref="W5:Z5"/>
    <mergeCell ref="AA5:AD5"/>
    <mergeCell ref="AE5:AH5"/>
    <mergeCell ref="A6:K6"/>
    <mergeCell ref="S6:AH6"/>
    <mergeCell ref="A37:I37"/>
    <mergeCell ref="A38:I38"/>
    <mergeCell ref="G42:I42"/>
    <mergeCell ref="J8:J35"/>
    <mergeCell ref="K8:K35"/>
    <mergeCell ref="A2:K3"/>
    <mergeCell ref="L2:N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5"/>
  <sheetViews>
    <sheetView zoomScale="70" zoomScaleNormal="70" workbookViewId="0">
      <pane xSplit="11" ySplit="7" topLeftCell="R25" activePane="bottomRight" state="frozen"/>
      <selection/>
      <selection pane="topRight"/>
      <selection pane="bottomLeft"/>
      <selection pane="bottomRight" activeCell="S32" sqref="S32"/>
    </sheetView>
  </sheetViews>
  <sheetFormatPr defaultColWidth="9" defaultRowHeight="13.5"/>
  <cols>
    <col min="1" max="1" width="6.26666666666667" customWidth="1"/>
    <col min="2" max="2" width="10.3666666666667" customWidth="1"/>
    <col min="3" max="3" width="16.9083333333333" customWidth="1"/>
    <col min="4" max="4" width="8.20833333333333" customWidth="1"/>
    <col min="5" max="5" width="7.725" customWidth="1"/>
    <col min="6" max="6" width="10.8166666666667" customWidth="1"/>
    <col min="7" max="7" width="14.2666666666667" customWidth="1"/>
    <col min="8" max="8" width="12.4916666666667" customWidth="1"/>
    <col min="9" max="9" width="10.2666666666667" customWidth="1"/>
    <col min="10" max="10" width="12" style="2" customWidth="1"/>
    <col min="11" max="11" width="10.2666666666667" style="2" customWidth="1"/>
    <col min="12" max="12" width="10.2666666666667" style="3" customWidth="1"/>
    <col min="13" max="13" width="10.2666666666667" customWidth="1"/>
    <col min="14" max="14" width="12.725" customWidth="1"/>
    <col min="15" max="15" width="9.63333333333333" style="4" customWidth="1"/>
    <col min="16" max="16" width="10.725" customWidth="1"/>
    <col min="17" max="17" width="12.725" customWidth="1"/>
    <col min="18" max="18" width="10.3666666666667" customWidth="1"/>
    <col min="19" max="19" width="10.3666666666667" style="4" customWidth="1"/>
    <col min="20" max="20" width="10.9083333333333" customWidth="1"/>
    <col min="21" max="21" width="13.1833333333333" customWidth="1"/>
    <col min="22" max="22" width="9.725" customWidth="1"/>
    <col min="23" max="23" width="9.725" style="4" customWidth="1"/>
    <col min="24" max="24" width="11.4416666666667" customWidth="1"/>
    <col min="25" max="25" width="13.2666666666667" customWidth="1"/>
    <col min="26" max="26" width="9.725" customWidth="1"/>
    <col min="27" max="27" width="9.725" style="4" customWidth="1"/>
    <col min="28" max="28" width="11.0916666666667" customWidth="1"/>
    <col min="29" max="29" width="12.5416666666667" customWidth="1"/>
    <col min="30" max="30" width="11.4416666666667" customWidth="1"/>
    <col min="31" max="31" width="11.4416666666667" style="4" customWidth="1"/>
    <col min="32" max="32" width="10.9083333333333" customWidth="1"/>
    <col min="33" max="33" width="12.6333333333333"/>
  </cols>
  <sheetData>
    <row r="1" ht="48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5"/>
      <c r="Q1" s="5"/>
      <c r="R1" s="5"/>
      <c r="S1" s="7"/>
      <c r="T1" s="5"/>
      <c r="U1" s="5"/>
      <c r="V1" s="5"/>
      <c r="W1" s="7"/>
      <c r="X1" s="5"/>
      <c r="Y1" s="5"/>
      <c r="Z1" s="5"/>
      <c r="AA1" s="7"/>
      <c r="AB1" s="5"/>
      <c r="AC1" s="5"/>
    </row>
    <row r="2" ht="28" customHeight="1" spans="1:3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 t="s">
        <v>2</v>
      </c>
      <c r="M2" s="8"/>
      <c r="N2" s="8"/>
      <c r="O2" s="10" t="s">
        <v>3</v>
      </c>
      <c r="P2" s="11"/>
      <c r="Q2" s="11"/>
      <c r="R2" s="12"/>
      <c r="S2" s="13" t="s">
        <v>3</v>
      </c>
      <c r="T2" s="11"/>
      <c r="U2" s="11"/>
      <c r="V2" s="12"/>
      <c r="W2" s="13" t="s">
        <v>3</v>
      </c>
      <c r="X2" s="11"/>
      <c r="Y2" s="11"/>
      <c r="Z2" s="11"/>
      <c r="AA2" s="13" t="s">
        <v>3</v>
      </c>
      <c r="AB2" s="11"/>
      <c r="AC2" s="11"/>
      <c r="AD2" s="12"/>
      <c r="AE2" s="14" t="s">
        <v>3</v>
      </c>
      <c r="AF2" s="15"/>
      <c r="AG2" s="15"/>
      <c r="AH2" s="15"/>
    </row>
    <row r="3" ht="28" customHeight="1" spans="1:3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16" t="s">
        <v>4</v>
      </c>
      <c r="P3" s="17"/>
      <c r="Q3" s="17"/>
      <c r="R3" s="18"/>
      <c r="S3" s="19" t="s">
        <v>5</v>
      </c>
      <c r="T3" s="17"/>
      <c r="U3" s="17"/>
      <c r="V3" s="18"/>
      <c r="W3" s="19" t="s">
        <v>7</v>
      </c>
      <c r="X3" s="17"/>
      <c r="Y3" s="17"/>
      <c r="Z3" s="17"/>
      <c r="AA3" s="19" t="s">
        <v>6</v>
      </c>
      <c r="AB3" s="17"/>
      <c r="AC3" s="17"/>
      <c r="AD3" s="18"/>
      <c r="AE3" s="20" t="s">
        <v>8</v>
      </c>
      <c r="AF3" s="21"/>
      <c r="AG3" s="21"/>
      <c r="AH3" s="21"/>
    </row>
    <row r="4" ht="28" customHeight="1" spans="1:34">
      <c r="A4" s="8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6" t="s">
        <v>72</v>
      </c>
      <c r="P4" s="17"/>
      <c r="Q4" s="17"/>
      <c r="R4" s="18"/>
      <c r="S4" s="19" t="s">
        <v>73</v>
      </c>
      <c r="T4" s="17"/>
      <c r="U4" s="17"/>
      <c r="V4" s="18"/>
      <c r="W4" s="19" t="s">
        <v>74</v>
      </c>
      <c r="X4" s="17"/>
      <c r="Y4" s="17"/>
      <c r="Z4" s="17"/>
      <c r="AA4" s="19" t="s">
        <v>75</v>
      </c>
      <c r="AB4" s="17"/>
      <c r="AC4" s="17"/>
      <c r="AD4" s="18"/>
      <c r="AE4" s="20" t="s">
        <v>76</v>
      </c>
      <c r="AF4" s="21"/>
      <c r="AG4" s="21"/>
      <c r="AH4" s="21"/>
    </row>
    <row r="5" ht="28" customHeight="1" spans="1:34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9"/>
      <c r="M5" s="8"/>
      <c r="N5" s="8"/>
      <c r="O5" s="23" t="s">
        <v>77</v>
      </c>
      <c r="P5" s="24"/>
      <c r="Q5" s="24"/>
      <c r="R5" s="25"/>
      <c r="S5" s="23" t="s">
        <v>77</v>
      </c>
      <c r="T5" s="24"/>
      <c r="U5" s="24"/>
      <c r="V5" s="25"/>
      <c r="W5" s="23" t="s">
        <v>77</v>
      </c>
      <c r="X5" s="24"/>
      <c r="Y5" s="24"/>
      <c r="Z5" s="25"/>
      <c r="AA5" s="23" t="s">
        <v>77</v>
      </c>
      <c r="AB5" s="24"/>
      <c r="AC5" s="24"/>
      <c r="AD5" s="25"/>
      <c r="AE5" s="23" t="s">
        <v>78</v>
      </c>
      <c r="AF5" s="24"/>
      <c r="AG5" s="24"/>
      <c r="AH5" s="25"/>
    </row>
    <row r="6" ht="28" customHeight="1" spans="1:34">
      <c r="A6" s="8" t="s">
        <v>12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26" t="s">
        <v>13</v>
      </c>
      <c r="P6" s="27"/>
      <c r="Q6" s="27"/>
      <c r="R6" s="27"/>
      <c r="S6" s="28"/>
      <c r="T6" s="27"/>
      <c r="U6" s="27"/>
      <c r="V6" s="27"/>
      <c r="W6" s="28"/>
      <c r="X6" s="27"/>
      <c r="Y6" s="27"/>
      <c r="Z6" s="27"/>
      <c r="AA6" s="28"/>
      <c r="AB6" s="27"/>
      <c r="AC6" s="27"/>
      <c r="AD6" s="27"/>
      <c r="AE6" s="28"/>
      <c r="AF6" s="27"/>
      <c r="AG6" s="27"/>
      <c r="AH6" s="27"/>
    </row>
    <row r="7" ht="46" customHeight="1" spans="1:34">
      <c r="A7" s="29" t="s">
        <v>14</v>
      </c>
      <c r="B7" s="30" t="s">
        <v>15</v>
      </c>
      <c r="C7" s="31" t="s">
        <v>16</v>
      </c>
      <c r="D7" s="31" t="s">
        <v>19</v>
      </c>
      <c r="E7" s="30" t="s">
        <v>17</v>
      </c>
      <c r="F7" s="32" t="s">
        <v>18</v>
      </c>
      <c r="G7" s="32" t="s">
        <v>20</v>
      </c>
      <c r="H7" s="32" t="s">
        <v>21</v>
      </c>
      <c r="I7" s="32" t="s">
        <v>22</v>
      </c>
      <c r="J7" s="32" t="s">
        <v>23</v>
      </c>
      <c r="K7" s="32" t="s">
        <v>24</v>
      </c>
      <c r="L7" s="33" t="s">
        <v>25</v>
      </c>
      <c r="M7" s="34" t="s">
        <v>26</v>
      </c>
      <c r="N7" s="34" t="s">
        <v>27</v>
      </c>
      <c r="O7" s="35" t="s">
        <v>25</v>
      </c>
      <c r="P7" s="34" t="s">
        <v>26</v>
      </c>
      <c r="Q7" s="34" t="s">
        <v>27</v>
      </c>
      <c r="R7" s="34" t="s">
        <v>21</v>
      </c>
      <c r="S7" s="35" t="s">
        <v>25</v>
      </c>
      <c r="T7" s="34" t="s">
        <v>26</v>
      </c>
      <c r="U7" s="34" t="s">
        <v>27</v>
      </c>
      <c r="V7" s="34" t="s">
        <v>21</v>
      </c>
      <c r="W7" s="35" t="s">
        <v>25</v>
      </c>
      <c r="X7" s="34" t="s">
        <v>26</v>
      </c>
      <c r="Y7" s="34" t="s">
        <v>27</v>
      </c>
      <c r="Z7" s="34" t="s">
        <v>21</v>
      </c>
      <c r="AA7" s="35" t="s">
        <v>25</v>
      </c>
      <c r="AB7" s="34" t="s">
        <v>26</v>
      </c>
      <c r="AC7" s="34" t="s">
        <v>27</v>
      </c>
      <c r="AD7" s="34" t="s">
        <v>21</v>
      </c>
      <c r="AE7" s="35" t="s">
        <v>25</v>
      </c>
      <c r="AF7" s="34" t="s">
        <v>26</v>
      </c>
      <c r="AG7" s="34" t="s">
        <v>27</v>
      </c>
      <c r="AH7" s="36" t="s">
        <v>21</v>
      </c>
    </row>
    <row r="8" ht="28" customHeight="1" spans="1:34">
      <c r="A8" s="37">
        <v>1</v>
      </c>
      <c r="B8" s="38" t="s">
        <v>28</v>
      </c>
      <c r="C8" s="39">
        <v>5</v>
      </c>
      <c r="D8" s="39" t="s">
        <v>30</v>
      </c>
      <c r="E8" s="38" t="s">
        <v>29</v>
      </c>
      <c r="F8" s="38">
        <v>0.34</v>
      </c>
      <c r="G8" s="38">
        <v>4300</v>
      </c>
      <c r="H8" s="37"/>
      <c r="I8" s="40">
        <f t="shared" ref="I8:I14" si="0">G8/1.13</f>
        <v>3805.30973451327</v>
      </c>
      <c r="J8" s="37">
        <f>G8*F8</f>
        <v>1462</v>
      </c>
      <c r="K8" s="37"/>
      <c r="L8" s="41">
        <f>MIN(O8,S8,W8,AA8,AE8)</f>
        <v>3880</v>
      </c>
      <c r="M8" s="40">
        <f t="shared" ref="M8:M14" si="1">L8/1.13</f>
        <v>3433.62831858407</v>
      </c>
      <c r="N8" s="37">
        <f t="shared" ref="N8:N14" si="2">L8*F8</f>
        <v>1319.2</v>
      </c>
      <c r="O8" s="43">
        <v>3880</v>
      </c>
      <c r="P8" s="46">
        <f t="shared" ref="P8:P14" si="3">O8/1.13</f>
        <v>3433.62831858407</v>
      </c>
      <c r="Q8" s="60">
        <f>O8*F8</f>
        <v>1319.2</v>
      </c>
      <c r="R8" s="60" t="s">
        <v>31</v>
      </c>
      <c r="S8" s="45">
        <v>3890</v>
      </c>
      <c r="T8" s="45">
        <f>S8/1.13</f>
        <v>3442.47787610619</v>
      </c>
      <c r="U8" s="60">
        <f>S8*F8</f>
        <v>1322.6</v>
      </c>
      <c r="V8" s="60"/>
      <c r="W8" s="45">
        <v>3904</v>
      </c>
      <c r="X8" s="46">
        <f t="shared" ref="X8:X14" si="4">W8/1.13</f>
        <v>3454.86725663717</v>
      </c>
      <c r="Y8" s="46">
        <f>W8*F8</f>
        <v>1327.36</v>
      </c>
      <c r="Z8" s="48" t="s">
        <v>33</v>
      </c>
      <c r="AA8" s="45">
        <v>3890</v>
      </c>
      <c r="AB8" s="46">
        <f t="shared" ref="AB8:AB14" si="5">AA8/1.13</f>
        <v>3442.47787610619</v>
      </c>
      <c r="AC8" s="47">
        <f t="shared" ref="AC8:AC14" si="6">AA8*F8</f>
        <v>1322.6</v>
      </c>
      <c r="AD8" s="60" t="s">
        <v>32</v>
      </c>
      <c r="AE8" s="45">
        <v>4040</v>
      </c>
      <c r="AF8" s="46">
        <f t="shared" ref="AF8:AF14" si="7">AE8/1.13</f>
        <v>3575.22123893805</v>
      </c>
      <c r="AG8" s="47">
        <f t="shared" ref="AG8:AG14" si="8">AE8*F8</f>
        <v>1373.6</v>
      </c>
      <c r="AH8" s="48"/>
    </row>
    <row r="9" ht="28" customHeight="1" spans="1:34">
      <c r="A9" s="37">
        <v>2</v>
      </c>
      <c r="B9" s="38" t="s">
        <v>28</v>
      </c>
      <c r="C9" s="39" t="s">
        <v>34</v>
      </c>
      <c r="D9" s="39" t="s">
        <v>30</v>
      </c>
      <c r="E9" s="38" t="s">
        <v>29</v>
      </c>
      <c r="F9" s="38">
        <v>8.47</v>
      </c>
      <c r="G9" s="38">
        <v>4300</v>
      </c>
      <c r="H9" s="37"/>
      <c r="I9" s="40">
        <f t="shared" si="0"/>
        <v>3805.30973451327</v>
      </c>
      <c r="J9" s="37">
        <f t="shared" ref="J9:J21" si="9">G9*F9</f>
        <v>36421</v>
      </c>
      <c r="K9" s="37"/>
      <c r="L9" s="41">
        <f t="shared" ref="L9:L21" si="10">MIN(O9,S9,W9,AA9,AE9)</f>
        <v>3590</v>
      </c>
      <c r="M9" s="40">
        <f t="shared" si="1"/>
        <v>3176.99115044248</v>
      </c>
      <c r="N9" s="37">
        <f t="shared" si="2"/>
        <v>30407.3</v>
      </c>
      <c r="O9" s="43">
        <v>3590</v>
      </c>
      <c r="P9" s="46">
        <f t="shared" si="3"/>
        <v>3176.99115044248</v>
      </c>
      <c r="Q9" s="60">
        <f t="shared" ref="Q9:Q21" si="11">O9*F9</f>
        <v>30407.3</v>
      </c>
      <c r="R9" s="60" t="s">
        <v>31</v>
      </c>
      <c r="S9" s="45">
        <v>3590</v>
      </c>
      <c r="T9" s="45">
        <f t="shared" ref="T9:T21" si="12">S9/1.13</f>
        <v>3176.99115044248</v>
      </c>
      <c r="U9" s="60">
        <f t="shared" ref="U9:U26" si="13">S9*F9</f>
        <v>30407.3</v>
      </c>
      <c r="V9" s="60"/>
      <c r="W9" s="45">
        <v>3600</v>
      </c>
      <c r="X9" s="46">
        <f t="shared" si="4"/>
        <v>3185.8407079646</v>
      </c>
      <c r="Y9" s="46">
        <f t="shared" ref="Y9:Y26" si="14">W9*F9</f>
        <v>30492</v>
      </c>
      <c r="Z9" s="60"/>
      <c r="AA9" s="45">
        <v>3590</v>
      </c>
      <c r="AB9" s="46">
        <f t="shared" si="5"/>
        <v>3176.99115044248</v>
      </c>
      <c r="AC9" s="47">
        <f t="shared" si="6"/>
        <v>30407.3</v>
      </c>
      <c r="AD9" s="60" t="s">
        <v>32</v>
      </c>
      <c r="AE9" s="45">
        <v>3730</v>
      </c>
      <c r="AF9" s="46">
        <f t="shared" si="7"/>
        <v>3300.88495575221</v>
      </c>
      <c r="AG9" s="47">
        <f t="shared" si="8"/>
        <v>31593.1</v>
      </c>
      <c r="AH9" s="48"/>
    </row>
    <row r="10" ht="28" customHeight="1" spans="1:34">
      <c r="A10" s="37">
        <v>3</v>
      </c>
      <c r="B10" s="38" t="s">
        <v>28</v>
      </c>
      <c r="C10" s="39">
        <v>14</v>
      </c>
      <c r="D10" s="39" t="s">
        <v>30</v>
      </c>
      <c r="E10" s="38" t="s">
        <v>29</v>
      </c>
      <c r="F10" s="38">
        <v>7.4</v>
      </c>
      <c r="G10" s="38">
        <v>4300</v>
      </c>
      <c r="H10" s="37"/>
      <c r="I10" s="40">
        <f t="shared" si="0"/>
        <v>3805.30973451327</v>
      </c>
      <c r="J10" s="37">
        <f t="shared" si="9"/>
        <v>31820</v>
      </c>
      <c r="K10" s="37"/>
      <c r="L10" s="41">
        <f t="shared" si="10"/>
        <v>3590</v>
      </c>
      <c r="M10" s="40">
        <f t="shared" si="1"/>
        <v>3176.99115044248</v>
      </c>
      <c r="N10" s="37">
        <f t="shared" si="2"/>
        <v>26566</v>
      </c>
      <c r="O10" s="43">
        <v>3590</v>
      </c>
      <c r="P10" s="46">
        <f t="shared" si="3"/>
        <v>3176.99115044248</v>
      </c>
      <c r="Q10" s="60">
        <f t="shared" si="11"/>
        <v>26566</v>
      </c>
      <c r="R10" s="60" t="s">
        <v>31</v>
      </c>
      <c r="S10" s="45">
        <v>3590</v>
      </c>
      <c r="T10" s="45">
        <f t="shared" si="12"/>
        <v>3176.99115044248</v>
      </c>
      <c r="U10" s="60">
        <f t="shared" si="13"/>
        <v>26566</v>
      </c>
      <c r="V10" s="60"/>
      <c r="W10" s="45">
        <v>3600</v>
      </c>
      <c r="X10" s="46">
        <f t="shared" si="4"/>
        <v>3185.8407079646</v>
      </c>
      <c r="Y10" s="46">
        <f t="shared" si="14"/>
        <v>26640</v>
      </c>
      <c r="Z10" s="60"/>
      <c r="AA10" s="45">
        <v>3590</v>
      </c>
      <c r="AB10" s="46">
        <f t="shared" si="5"/>
        <v>3176.99115044248</v>
      </c>
      <c r="AC10" s="47">
        <f t="shared" si="6"/>
        <v>26566</v>
      </c>
      <c r="AD10" s="60"/>
      <c r="AE10" s="45">
        <v>3730</v>
      </c>
      <c r="AF10" s="46">
        <f t="shared" si="7"/>
        <v>3300.88495575221</v>
      </c>
      <c r="AG10" s="47">
        <f t="shared" si="8"/>
        <v>27602</v>
      </c>
      <c r="AH10" s="48"/>
    </row>
    <row r="11" ht="28" customHeight="1" spans="1:34">
      <c r="A11" s="37">
        <v>4</v>
      </c>
      <c r="B11" s="38" t="s">
        <v>28</v>
      </c>
      <c r="C11" s="39" t="s">
        <v>35</v>
      </c>
      <c r="D11" s="39" t="s">
        <v>30</v>
      </c>
      <c r="E11" s="38" t="s">
        <v>29</v>
      </c>
      <c r="F11" s="38">
        <v>2.27</v>
      </c>
      <c r="G11" s="38">
        <v>4300</v>
      </c>
      <c r="H11" s="37"/>
      <c r="I11" s="40">
        <f t="shared" si="0"/>
        <v>3805.30973451327</v>
      </c>
      <c r="J11" s="37">
        <f t="shared" si="9"/>
        <v>9761</v>
      </c>
      <c r="K11" s="37"/>
      <c r="L11" s="41">
        <f t="shared" si="10"/>
        <v>3610</v>
      </c>
      <c r="M11" s="40">
        <f t="shared" si="1"/>
        <v>3194.69026548673</v>
      </c>
      <c r="N11" s="37">
        <f t="shared" si="2"/>
        <v>8194.7</v>
      </c>
      <c r="O11" s="43">
        <v>3610</v>
      </c>
      <c r="P11" s="46">
        <f t="shared" si="3"/>
        <v>3194.69026548673</v>
      </c>
      <c r="Q11" s="60">
        <f t="shared" si="11"/>
        <v>8194.7</v>
      </c>
      <c r="R11" s="60" t="s">
        <v>31</v>
      </c>
      <c r="S11" s="45">
        <v>3620</v>
      </c>
      <c r="T11" s="45">
        <f t="shared" si="12"/>
        <v>3203.53982300885</v>
      </c>
      <c r="U11" s="60">
        <f t="shared" si="13"/>
        <v>8217.4</v>
      </c>
      <c r="V11" s="60"/>
      <c r="W11" s="45">
        <v>3631</v>
      </c>
      <c r="X11" s="46">
        <f t="shared" si="4"/>
        <v>3213.27433628319</v>
      </c>
      <c r="Y11" s="46">
        <f t="shared" si="14"/>
        <v>8242.37</v>
      </c>
      <c r="Z11" s="60"/>
      <c r="AA11" s="45">
        <v>3620</v>
      </c>
      <c r="AB11" s="46">
        <f t="shared" si="5"/>
        <v>3203.53982300885</v>
      </c>
      <c r="AC11" s="47">
        <f t="shared" si="6"/>
        <v>8217.4</v>
      </c>
      <c r="AD11" s="60"/>
      <c r="AE11" s="45">
        <v>3750</v>
      </c>
      <c r="AF11" s="46">
        <f t="shared" si="7"/>
        <v>3318.58407079646</v>
      </c>
      <c r="AG11" s="47">
        <f t="shared" si="8"/>
        <v>8512.5</v>
      </c>
      <c r="AH11" s="48"/>
    </row>
    <row r="12" ht="28" customHeight="1" spans="1:34">
      <c r="A12" s="37">
        <v>5</v>
      </c>
      <c r="B12" s="38" t="s">
        <v>36</v>
      </c>
      <c r="C12" s="39">
        <v>50</v>
      </c>
      <c r="D12" s="39" t="s">
        <v>30</v>
      </c>
      <c r="E12" s="38" t="s">
        <v>29</v>
      </c>
      <c r="F12" s="38">
        <v>1.58</v>
      </c>
      <c r="G12" s="38">
        <v>4300</v>
      </c>
      <c r="H12" s="37"/>
      <c r="I12" s="40">
        <f t="shared" si="0"/>
        <v>3805.30973451327</v>
      </c>
      <c r="J12" s="37">
        <f t="shared" si="9"/>
        <v>6794</v>
      </c>
      <c r="K12" s="37"/>
      <c r="L12" s="41">
        <f t="shared" si="10"/>
        <v>3680</v>
      </c>
      <c r="M12" s="40">
        <f t="shared" si="1"/>
        <v>3256.63716814159</v>
      </c>
      <c r="N12" s="37">
        <f t="shared" si="2"/>
        <v>5814.4</v>
      </c>
      <c r="O12" s="43">
        <v>3680</v>
      </c>
      <c r="P12" s="46">
        <f t="shared" si="3"/>
        <v>3256.63716814159</v>
      </c>
      <c r="Q12" s="60">
        <f t="shared" si="11"/>
        <v>5814.4</v>
      </c>
      <c r="R12" s="60" t="s">
        <v>31</v>
      </c>
      <c r="S12" s="45">
        <v>3680</v>
      </c>
      <c r="T12" s="45">
        <f t="shared" si="12"/>
        <v>3256.63716814159</v>
      </c>
      <c r="U12" s="60">
        <f t="shared" si="13"/>
        <v>5814.4</v>
      </c>
      <c r="V12" s="60"/>
      <c r="W12" s="45">
        <v>3694</v>
      </c>
      <c r="X12" s="46">
        <f t="shared" si="4"/>
        <v>3269.02654867257</v>
      </c>
      <c r="Y12" s="46">
        <f t="shared" si="14"/>
        <v>5836.52</v>
      </c>
      <c r="Z12" s="60"/>
      <c r="AA12" s="45">
        <v>3680</v>
      </c>
      <c r="AB12" s="46">
        <f t="shared" si="5"/>
        <v>3256.63716814159</v>
      </c>
      <c r="AC12" s="47">
        <f t="shared" si="6"/>
        <v>5814.4</v>
      </c>
      <c r="AD12" s="60"/>
      <c r="AE12" s="41">
        <v>3820</v>
      </c>
      <c r="AF12" s="38">
        <f t="shared" si="7"/>
        <v>3380.53097345133</v>
      </c>
      <c r="AG12" s="49">
        <f t="shared" si="8"/>
        <v>6035.6</v>
      </c>
      <c r="AH12" s="48"/>
    </row>
    <row r="13" ht="28" customHeight="1" spans="1:34">
      <c r="A13" s="37">
        <v>6</v>
      </c>
      <c r="B13" s="38" t="s">
        <v>37</v>
      </c>
      <c r="C13" s="38" t="s">
        <v>38</v>
      </c>
      <c r="D13" s="38" t="s">
        <v>30</v>
      </c>
      <c r="E13" s="38" t="s">
        <v>29</v>
      </c>
      <c r="F13" s="38">
        <v>0.85</v>
      </c>
      <c r="G13" s="38">
        <v>4300</v>
      </c>
      <c r="H13" s="37"/>
      <c r="I13" s="40">
        <f t="shared" si="0"/>
        <v>3805.30973451327</v>
      </c>
      <c r="J13" s="37">
        <f t="shared" si="9"/>
        <v>3655</v>
      </c>
      <c r="K13" s="37"/>
      <c r="L13" s="41">
        <f t="shared" si="10"/>
        <v>3770</v>
      </c>
      <c r="M13" s="40">
        <f t="shared" si="1"/>
        <v>3336.28318584071</v>
      </c>
      <c r="N13" s="37">
        <f t="shared" si="2"/>
        <v>3204.5</v>
      </c>
      <c r="O13" s="45">
        <v>3780</v>
      </c>
      <c r="P13" s="46">
        <f t="shared" si="3"/>
        <v>3345.13274336283</v>
      </c>
      <c r="Q13" s="60">
        <f t="shared" si="11"/>
        <v>3213</v>
      </c>
      <c r="R13" s="60" t="s">
        <v>31</v>
      </c>
      <c r="S13" s="45">
        <v>3780</v>
      </c>
      <c r="T13" s="45">
        <f t="shared" si="12"/>
        <v>3345.13274336283</v>
      </c>
      <c r="U13" s="60">
        <f t="shared" si="13"/>
        <v>3213</v>
      </c>
      <c r="V13" s="60"/>
      <c r="W13" s="45">
        <v>3789</v>
      </c>
      <c r="X13" s="46">
        <f t="shared" si="4"/>
        <v>3353.09734513274</v>
      </c>
      <c r="Y13" s="46">
        <f t="shared" si="14"/>
        <v>3220.65</v>
      </c>
      <c r="Z13" s="60"/>
      <c r="AA13" s="43">
        <v>3770</v>
      </c>
      <c r="AB13" s="46">
        <f t="shared" si="5"/>
        <v>3336.28318584071</v>
      </c>
      <c r="AC13" s="47">
        <f t="shared" si="6"/>
        <v>3204.5</v>
      </c>
      <c r="AD13" s="60"/>
      <c r="AE13" s="41">
        <v>3890</v>
      </c>
      <c r="AF13" s="38">
        <f t="shared" si="7"/>
        <v>3442.47787610619</v>
      </c>
      <c r="AG13" s="49">
        <f t="shared" si="8"/>
        <v>3306.5</v>
      </c>
      <c r="AH13" s="48"/>
    </row>
    <row r="14" ht="28" customHeight="1" spans="1:34">
      <c r="A14" s="37">
        <v>7</v>
      </c>
      <c r="B14" s="38" t="s">
        <v>39</v>
      </c>
      <c r="C14" s="38" t="s">
        <v>40</v>
      </c>
      <c r="D14" s="38" t="s">
        <v>30</v>
      </c>
      <c r="E14" s="38" t="s">
        <v>29</v>
      </c>
      <c r="F14" s="38">
        <v>0.76</v>
      </c>
      <c r="G14" s="38">
        <v>4300</v>
      </c>
      <c r="H14" s="37"/>
      <c r="I14" s="40">
        <f t="shared" si="0"/>
        <v>3805.30973451327</v>
      </c>
      <c r="J14" s="37">
        <f t="shared" si="9"/>
        <v>3268</v>
      </c>
      <c r="K14" s="37"/>
      <c r="L14" s="41">
        <f t="shared" si="10"/>
        <v>3920</v>
      </c>
      <c r="M14" s="40">
        <f t="shared" si="1"/>
        <v>3469.02654867257</v>
      </c>
      <c r="N14" s="37">
        <f t="shared" si="2"/>
        <v>2979.2</v>
      </c>
      <c r="O14" s="43">
        <v>3920</v>
      </c>
      <c r="P14" s="46">
        <f t="shared" si="3"/>
        <v>3469.02654867257</v>
      </c>
      <c r="Q14" s="60">
        <f t="shared" si="11"/>
        <v>2979.2</v>
      </c>
      <c r="R14" s="60" t="s">
        <v>31</v>
      </c>
      <c r="S14" s="45">
        <v>3990</v>
      </c>
      <c r="T14" s="45">
        <f t="shared" si="12"/>
        <v>3530.97345132743</v>
      </c>
      <c r="U14" s="60">
        <f t="shared" si="13"/>
        <v>3032.4</v>
      </c>
      <c r="V14" s="60"/>
      <c r="W14" s="45">
        <v>3988</v>
      </c>
      <c r="X14" s="46">
        <f t="shared" si="4"/>
        <v>3529.20353982301</v>
      </c>
      <c r="Y14" s="46">
        <f t="shared" si="14"/>
        <v>3030.88</v>
      </c>
      <c r="Z14" s="60"/>
      <c r="AA14" s="45">
        <v>3950</v>
      </c>
      <c r="AB14" s="46">
        <f t="shared" si="5"/>
        <v>3495.57522123894</v>
      </c>
      <c r="AC14" s="47">
        <f t="shared" si="6"/>
        <v>3002</v>
      </c>
      <c r="AD14" s="60"/>
      <c r="AE14" s="41">
        <v>4070</v>
      </c>
      <c r="AF14" s="38">
        <f t="shared" si="7"/>
        <v>3601.76991150443</v>
      </c>
      <c r="AG14" s="49">
        <f t="shared" si="8"/>
        <v>3093.2</v>
      </c>
      <c r="AH14" s="48"/>
    </row>
    <row r="15" ht="28" customHeight="1" spans="1:34">
      <c r="A15" s="37">
        <v>8</v>
      </c>
      <c r="B15" s="38" t="s">
        <v>39</v>
      </c>
      <c r="C15" s="38" t="s">
        <v>41</v>
      </c>
      <c r="D15" s="38" t="s">
        <v>30</v>
      </c>
      <c r="E15" s="38" t="s">
        <v>29</v>
      </c>
      <c r="F15" s="38">
        <v>3.56</v>
      </c>
      <c r="G15" s="38">
        <v>4300</v>
      </c>
      <c r="H15" s="37"/>
      <c r="I15" s="40">
        <f t="shared" ref="I15:I26" si="15">G15/1.13</f>
        <v>3805.30973451327</v>
      </c>
      <c r="J15" s="37">
        <f t="shared" si="9"/>
        <v>15308</v>
      </c>
      <c r="K15" s="37"/>
      <c r="L15" s="41">
        <f t="shared" si="10"/>
        <v>3690</v>
      </c>
      <c r="M15" s="40">
        <f t="shared" ref="M15:M26" si="16">L15/1.13</f>
        <v>3265.48672566372</v>
      </c>
      <c r="N15" s="37">
        <f t="shared" ref="N15:N26" si="17">L15*F15</f>
        <v>13136.4</v>
      </c>
      <c r="O15" s="43">
        <v>3690</v>
      </c>
      <c r="P15" s="46">
        <f t="shared" ref="P15:P26" si="18">O15/1.13</f>
        <v>3265.48672566372</v>
      </c>
      <c r="Q15" s="60">
        <f t="shared" si="11"/>
        <v>13136.4</v>
      </c>
      <c r="R15" s="60" t="s">
        <v>31</v>
      </c>
      <c r="S15" s="45">
        <v>3700</v>
      </c>
      <c r="T15" s="45">
        <f t="shared" si="12"/>
        <v>3274.33628318584</v>
      </c>
      <c r="U15" s="60">
        <f t="shared" si="13"/>
        <v>13172</v>
      </c>
      <c r="V15" s="60"/>
      <c r="W15" s="45">
        <v>3705</v>
      </c>
      <c r="X15" s="46">
        <f t="shared" ref="X15:X26" si="19">W15/1.13</f>
        <v>3278.7610619469</v>
      </c>
      <c r="Y15" s="46">
        <f t="shared" si="14"/>
        <v>13189.8</v>
      </c>
      <c r="Z15" s="60"/>
      <c r="AA15" s="45">
        <v>3710</v>
      </c>
      <c r="AB15" s="46">
        <f t="shared" ref="AB15:AB26" si="20">AA15/1.13</f>
        <v>3283.18584070796</v>
      </c>
      <c r="AC15" s="47">
        <f t="shared" ref="AC15:AC26" si="21">AA15*F15</f>
        <v>13207.6</v>
      </c>
      <c r="AD15" s="60"/>
      <c r="AE15" s="41">
        <v>3780</v>
      </c>
      <c r="AF15" s="38">
        <f t="shared" ref="AF15:AF26" si="22">AE15/1.13</f>
        <v>3345.13274336283</v>
      </c>
      <c r="AG15" s="49">
        <f t="shared" ref="AG15:AG26" si="23">AE15*F15</f>
        <v>13456.8</v>
      </c>
      <c r="AH15" s="48"/>
    </row>
    <row r="16" ht="28" customHeight="1" spans="1:34">
      <c r="A16" s="37">
        <v>9</v>
      </c>
      <c r="B16" s="38" t="s">
        <v>39</v>
      </c>
      <c r="C16" s="38" t="s">
        <v>42</v>
      </c>
      <c r="D16" s="38" t="s">
        <v>30</v>
      </c>
      <c r="E16" s="38" t="s">
        <v>29</v>
      </c>
      <c r="F16" s="38">
        <v>0.18</v>
      </c>
      <c r="G16" s="38">
        <v>4300</v>
      </c>
      <c r="H16" s="37"/>
      <c r="I16" s="40">
        <f t="shared" si="15"/>
        <v>3805.30973451327</v>
      </c>
      <c r="J16" s="37">
        <f t="shared" si="9"/>
        <v>774</v>
      </c>
      <c r="K16" s="37"/>
      <c r="L16" s="41">
        <f t="shared" si="10"/>
        <v>3690</v>
      </c>
      <c r="M16" s="40">
        <f t="shared" si="16"/>
        <v>3265.48672566372</v>
      </c>
      <c r="N16" s="37">
        <f t="shared" si="17"/>
        <v>664.2</v>
      </c>
      <c r="O16" s="43">
        <v>3690</v>
      </c>
      <c r="P16" s="46">
        <f t="shared" si="18"/>
        <v>3265.48672566372</v>
      </c>
      <c r="Q16" s="60">
        <f t="shared" si="11"/>
        <v>664.2</v>
      </c>
      <c r="R16" s="60" t="s">
        <v>31</v>
      </c>
      <c r="S16" s="43">
        <v>3690</v>
      </c>
      <c r="T16" s="45">
        <f t="shared" si="12"/>
        <v>3265.48672566372</v>
      </c>
      <c r="U16" s="60">
        <f t="shared" si="13"/>
        <v>664.2</v>
      </c>
      <c r="V16" s="60"/>
      <c r="W16" s="45">
        <v>3705</v>
      </c>
      <c r="X16" s="46">
        <f t="shared" si="19"/>
        <v>3278.7610619469</v>
      </c>
      <c r="Y16" s="46">
        <f t="shared" si="14"/>
        <v>666.9</v>
      </c>
      <c r="Z16" s="60"/>
      <c r="AA16" s="45">
        <v>3700</v>
      </c>
      <c r="AB16" s="46">
        <f t="shared" si="20"/>
        <v>3274.33628318584</v>
      </c>
      <c r="AC16" s="47">
        <f t="shared" si="21"/>
        <v>666</v>
      </c>
      <c r="AD16" s="60"/>
      <c r="AE16" s="41">
        <v>3780</v>
      </c>
      <c r="AF16" s="38">
        <f t="shared" si="22"/>
        <v>3345.13274336283</v>
      </c>
      <c r="AG16" s="49">
        <f t="shared" si="23"/>
        <v>680.4</v>
      </c>
      <c r="AH16" s="48"/>
    </row>
    <row r="17" ht="28" customHeight="1" spans="1:36">
      <c r="A17" s="37">
        <v>10</v>
      </c>
      <c r="B17" s="38" t="s">
        <v>39</v>
      </c>
      <c r="C17" s="38" t="s">
        <v>43</v>
      </c>
      <c r="D17" s="38" t="s">
        <v>30</v>
      </c>
      <c r="E17" s="38" t="s">
        <v>29</v>
      </c>
      <c r="F17" s="38">
        <v>5.94</v>
      </c>
      <c r="G17" s="38">
        <v>4300</v>
      </c>
      <c r="H17" s="37"/>
      <c r="I17" s="40">
        <f t="shared" si="15"/>
        <v>3805.30973451327</v>
      </c>
      <c r="J17" s="37">
        <f t="shared" si="9"/>
        <v>25542</v>
      </c>
      <c r="K17" s="37"/>
      <c r="L17" s="41">
        <f t="shared" si="10"/>
        <v>3750</v>
      </c>
      <c r="M17" s="40">
        <f t="shared" si="16"/>
        <v>3318.58407079646</v>
      </c>
      <c r="N17" s="37">
        <f t="shared" si="17"/>
        <v>22275</v>
      </c>
      <c r="O17" s="43">
        <v>3750</v>
      </c>
      <c r="P17" s="46">
        <f t="shared" si="18"/>
        <v>3318.58407079646</v>
      </c>
      <c r="Q17" s="60">
        <f t="shared" si="11"/>
        <v>22275</v>
      </c>
      <c r="R17" s="60" t="s">
        <v>31</v>
      </c>
      <c r="S17" s="41">
        <v>3800</v>
      </c>
      <c r="T17" s="45">
        <f t="shared" si="12"/>
        <v>3362.83185840708</v>
      </c>
      <c r="U17" s="60">
        <f t="shared" si="13"/>
        <v>22572</v>
      </c>
      <c r="V17" s="60"/>
      <c r="W17" s="45">
        <v>3757</v>
      </c>
      <c r="X17" s="46">
        <f t="shared" si="19"/>
        <v>3324.77876106195</v>
      </c>
      <c r="Y17" s="46">
        <f t="shared" si="14"/>
        <v>22316.58</v>
      </c>
      <c r="Z17" s="60"/>
      <c r="AA17" s="45">
        <v>3770</v>
      </c>
      <c r="AB17" s="46">
        <f t="shared" si="20"/>
        <v>3336.28318584071</v>
      </c>
      <c r="AC17" s="47">
        <f t="shared" si="21"/>
        <v>22393.8</v>
      </c>
      <c r="AD17" s="60" t="s">
        <v>32</v>
      </c>
      <c r="AE17" s="41">
        <v>3840</v>
      </c>
      <c r="AF17" s="38">
        <f t="shared" si="22"/>
        <v>3398.23008849558</v>
      </c>
      <c r="AG17" s="49">
        <f t="shared" si="23"/>
        <v>22809.6</v>
      </c>
      <c r="AH17" s="48"/>
    </row>
    <row r="18" ht="28" customHeight="1" spans="1:36">
      <c r="A18" s="37">
        <v>11</v>
      </c>
      <c r="B18" s="38" t="s">
        <v>39</v>
      </c>
      <c r="C18" s="38" t="s">
        <v>44</v>
      </c>
      <c r="D18" s="38" t="s">
        <v>30</v>
      </c>
      <c r="E18" s="38" t="s">
        <v>29</v>
      </c>
      <c r="F18" s="38">
        <v>5.6</v>
      </c>
      <c r="G18" s="38">
        <v>4300</v>
      </c>
      <c r="H18" s="37"/>
      <c r="I18" s="40">
        <f t="shared" si="15"/>
        <v>3805.30973451327</v>
      </c>
      <c r="J18" s="37">
        <f t="shared" si="9"/>
        <v>24080</v>
      </c>
      <c r="K18" s="37"/>
      <c r="L18" s="41">
        <f t="shared" si="10"/>
        <v>3873</v>
      </c>
      <c r="M18" s="40">
        <f t="shared" si="16"/>
        <v>3427.43362831858</v>
      </c>
      <c r="N18" s="37">
        <f t="shared" si="17"/>
        <v>21688.8</v>
      </c>
      <c r="O18" s="45">
        <v>3880</v>
      </c>
      <c r="P18" s="46">
        <f t="shared" si="18"/>
        <v>3433.62831858407</v>
      </c>
      <c r="Q18" s="60">
        <f t="shared" si="11"/>
        <v>21728</v>
      </c>
      <c r="R18" s="60" t="s">
        <v>31</v>
      </c>
      <c r="S18" s="45">
        <v>3940</v>
      </c>
      <c r="T18" s="45">
        <f t="shared" si="12"/>
        <v>3486.72566371681</v>
      </c>
      <c r="U18" s="60">
        <f t="shared" si="13"/>
        <v>22064</v>
      </c>
      <c r="V18" s="60"/>
      <c r="W18" s="43">
        <v>3873</v>
      </c>
      <c r="X18" s="46">
        <f t="shared" si="19"/>
        <v>3427.43362831858</v>
      </c>
      <c r="Y18" s="46">
        <f t="shared" si="14"/>
        <v>21688.8</v>
      </c>
      <c r="Z18" s="60"/>
      <c r="AA18" s="45">
        <v>3900</v>
      </c>
      <c r="AB18" s="46">
        <f t="shared" si="20"/>
        <v>3451.32743362832</v>
      </c>
      <c r="AC18" s="47">
        <f t="shared" si="21"/>
        <v>21840</v>
      </c>
      <c r="AD18" s="60" t="s">
        <v>32</v>
      </c>
      <c r="AE18" s="41">
        <v>3950</v>
      </c>
      <c r="AF18" s="38">
        <f t="shared" si="22"/>
        <v>3495.57522123894</v>
      </c>
      <c r="AG18" s="49">
        <f t="shared" si="23"/>
        <v>22120</v>
      </c>
      <c r="AH18" s="48"/>
    </row>
    <row r="19" ht="28" customHeight="1" spans="1:36">
      <c r="A19" s="37">
        <v>12</v>
      </c>
      <c r="B19" s="38" t="s">
        <v>39</v>
      </c>
      <c r="C19" s="38" t="s">
        <v>45</v>
      </c>
      <c r="D19" s="38" t="s">
        <v>30</v>
      </c>
      <c r="E19" s="38" t="s">
        <v>29</v>
      </c>
      <c r="F19" s="38">
        <v>0.51</v>
      </c>
      <c r="G19" s="38">
        <v>4300</v>
      </c>
      <c r="H19" s="37"/>
      <c r="I19" s="40">
        <f t="shared" si="15"/>
        <v>3805.30973451327</v>
      </c>
      <c r="J19" s="37">
        <f t="shared" si="9"/>
        <v>2193</v>
      </c>
      <c r="K19" s="37"/>
      <c r="L19" s="41">
        <f t="shared" si="10"/>
        <v>3883</v>
      </c>
      <c r="M19" s="40">
        <f t="shared" si="16"/>
        <v>3436.28318584071</v>
      </c>
      <c r="N19" s="37">
        <f t="shared" si="17"/>
        <v>1980.33</v>
      </c>
      <c r="O19" s="45">
        <v>3900</v>
      </c>
      <c r="P19" s="46">
        <f t="shared" si="18"/>
        <v>3451.32743362832</v>
      </c>
      <c r="Q19" s="60">
        <f t="shared" si="11"/>
        <v>1989</v>
      </c>
      <c r="R19" s="60" t="s">
        <v>31</v>
      </c>
      <c r="S19" s="45">
        <v>3890</v>
      </c>
      <c r="T19" s="45">
        <f t="shared" si="12"/>
        <v>3442.47787610619</v>
      </c>
      <c r="U19" s="60">
        <f t="shared" si="13"/>
        <v>1983.9</v>
      </c>
      <c r="V19" s="60"/>
      <c r="W19" s="43">
        <v>3883</v>
      </c>
      <c r="X19" s="46">
        <f t="shared" si="19"/>
        <v>3436.28318584071</v>
      </c>
      <c r="Y19" s="46">
        <f t="shared" si="14"/>
        <v>1980.33</v>
      </c>
      <c r="Z19" s="60"/>
      <c r="AA19" s="45">
        <v>3900</v>
      </c>
      <c r="AB19" s="46">
        <f t="shared" si="20"/>
        <v>3451.32743362832</v>
      </c>
      <c r="AC19" s="47">
        <f t="shared" si="21"/>
        <v>1989</v>
      </c>
      <c r="AD19" s="60" t="s">
        <v>32</v>
      </c>
      <c r="AE19" s="41">
        <v>3960</v>
      </c>
      <c r="AF19" s="38">
        <f t="shared" si="22"/>
        <v>3504.42477876106</v>
      </c>
      <c r="AG19" s="49">
        <f t="shared" si="23"/>
        <v>2019.6</v>
      </c>
      <c r="AH19" s="48"/>
    </row>
    <row r="20" ht="28" customHeight="1" spans="1:36">
      <c r="A20" s="37">
        <v>13</v>
      </c>
      <c r="B20" s="38" t="s">
        <v>39</v>
      </c>
      <c r="C20" s="38" t="s">
        <v>46</v>
      </c>
      <c r="D20" s="38" t="s">
        <v>30</v>
      </c>
      <c r="E20" s="38" t="s">
        <v>29</v>
      </c>
      <c r="F20" s="38">
        <v>5.23</v>
      </c>
      <c r="G20" s="38">
        <v>4300</v>
      </c>
      <c r="H20" s="37"/>
      <c r="I20" s="40">
        <f t="shared" si="15"/>
        <v>3805.30973451327</v>
      </c>
      <c r="J20" s="37">
        <f t="shared" si="9"/>
        <v>22489</v>
      </c>
      <c r="K20" s="37"/>
      <c r="L20" s="41">
        <f t="shared" si="10"/>
        <v>3860</v>
      </c>
      <c r="M20" s="40">
        <f t="shared" si="16"/>
        <v>3415.92920353982</v>
      </c>
      <c r="N20" s="37">
        <f t="shared" si="17"/>
        <v>20187.8</v>
      </c>
      <c r="O20" s="45">
        <v>3900</v>
      </c>
      <c r="P20" s="46">
        <f t="shared" si="18"/>
        <v>3451.32743362832</v>
      </c>
      <c r="Q20" s="60">
        <f t="shared" si="11"/>
        <v>20397</v>
      </c>
      <c r="R20" s="60" t="s">
        <v>31</v>
      </c>
      <c r="S20" s="43">
        <v>3860</v>
      </c>
      <c r="T20" s="45">
        <f t="shared" si="12"/>
        <v>3415.92920353982</v>
      </c>
      <c r="U20" s="60">
        <f t="shared" si="13"/>
        <v>20187.8</v>
      </c>
      <c r="V20" s="60"/>
      <c r="W20" s="45">
        <v>3883</v>
      </c>
      <c r="X20" s="46">
        <f t="shared" si="19"/>
        <v>3436.28318584071</v>
      </c>
      <c r="Y20" s="46">
        <f t="shared" si="14"/>
        <v>20308.09</v>
      </c>
      <c r="Z20" s="60"/>
      <c r="AA20" s="45">
        <v>3900</v>
      </c>
      <c r="AB20" s="46">
        <f t="shared" si="20"/>
        <v>3451.32743362832</v>
      </c>
      <c r="AC20" s="47">
        <f t="shared" si="21"/>
        <v>20397</v>
      </c>
      <c r="AD20" s="60" t="s">
        <v>32</v>
      </c>
      <c r="AE20" s="45">
        <v>3960</v>
      </c>
      <c r="AF20" s="46">
        <f t="shared" si="22"/>
        <v>3504.42477876106</v>
      </c>
      <c r="AG20" s="47">
        <f t="shared" si="23"/>
        <v>20710.8</v>
      </c>
      <c r="AH20" s="48"/>
    </row>
    <row r="21" ht="28" customHeight="1" spans="1:36">
      <c r="A21" s="50">
        <v>14</v>
      </c>
      <c r="B21" s="51" t="s">
        <v>39</v>
      </c>
      <c r="C21" s="51" t="s">
        <v>47</v>
      </c>
      <c r="D21" s="51" t="s">
        <v>30</v>
      </c>
      <c r="E21" s="51" t="s">
        <v>29</v>
      </c>
      <c r="F21" s="51">
        <v>8.28</v>
      </c>
      <c r="G21" s="51">
        <v>4300</v>
      </c>
      <c r="H21" s="50"/>
      <c r="I21" s="40">
        <f t="shared" si="15"/>
        <v>3805.30973451327</v>
      </c>
      <c r="J21" s="37">
        <f t="shared" si="9"/>
        <v>35604</v>
      </c>
      <c r="K21" s="37"/>
      <c r="L21" s="41">
        <f t="shared" si="10"/>
        <v>3799</v>
      </c>
      <c r="M21" s="40">
        <f t="shared" si="16"/>
        <v>3361.94690265487</v>
      </c>
      <c r="N21" s="37">
        <f t="shared" si="17"/>
        <v>31455.72</v>
      </c>
      <c r="O21" s="45">
        <v>3800</v>
      </c>
      <c r="P21" s="46">
        <f t="shared" si="18"/>
        <v>3362.83185840708</v>
      </c>
      <c r="Q21" s="60">
        <f t="shared" si="11"/>
        <v>31464</v>
      </c>
      <c r="R21" s="60" t="s">
        <v>31</v>
      </c>
      <c r="S21" s="45">
        <v>3850</v>
      </c>
      <c r="T21" s="45">
        <f t="shared" si="12"/>
        <v>3407.0796460177</v>
      </c>
      <c r="U21" s="60">
        <f t="shared" si="13"/>
        <v>31878</v>
      </c>
      <c r="V21" s="60"/>
      <c r="W21" s="43">
        <v>3799</v>
      </c>
      <c r="X21" s="46">
        <f t="shared" si="19"/>
        <v>3361.94690265487</v>
      </c>
      <c r="Y21" s="46">
        <f t="shared" si="14"/>
        <v>31455.72</v>
      </c>
      <c r="Z21" s="60"/>
      <c r="AA21" s="45">
        <v>3820</v>
      </c>
      <c r="AB21" s="46">
        <f t="shared" si="20"/>
        <v>3380.53097345133</v>
      </c>
      <c r="AC21" s="47">
        <f t="shared" si="21"/>
        <v>31629.6</v>
      </c>
      <c r="AD21" s="60" t="s">
        <v>32</v>
      </c>
      <c r="AE21" s="45">
        <v>3880</v>
      </c>
      <c r="AF21" s="46">
        <f t="shared" si="22"/>
        <v>3433.62831858407</v>
      </c>
      <c r="AG21" s="47">
        <f t="shared" si="23"/>
        <v>32126.4</v>
      </c>
      <c r="AH21" s="48"/>
    </row>
    <row r="22" s="1" customFormat="1" ht="28" customHeight="1" spans="1:36">
      <c r="A22" s="53" t="s">
        <v>79</v>
      </c>
      <c r="B22" s="53"/>
      <c r="C22" s="53"/>
      <c r="D22" s="53"/>
      <c r="E22" s="53"/>
      <c r="F22" s="53"/>
      <c r="G22" s="53"/>
      <c r="H22" s="53"/>
      <c r="I22" s="54"/>
      <c r="J22" s="53">
        <f>SUM(J8:J21)</f>
        <v>219171</v>
      </c>
      <c r="K22" s="53"/>
      <c r="L22" s="54"/>
      <c r="M22" s="54"/>
      <c r="N22" s="55">
        <f>SUM(N8:N21)</f>
        <v>189873.55</v>
      </c>
      <c r="O22" s="56"/>
      <c r="P22" s="57"/>
      <c r="Q22" s="55">
        <f>SUM(Q8:Q21)</f>
        <v>190147.4</v>
      </c>
      <c r="R22" s="55"/>
      <c r="S22" s="56"/>
      <c r="T22" s="56"/>
      <c r="U22" s="55">
        <f>SUM(U8:U21)</f>
        <v>191095</v>
      </c>
      <c r="V22" s="55"/>
      <c r="W22" s="56"/>
      <c r="X22" s="57"/>
      <c r="Y22" s="55">
        <f>SUM(Y8:Y21)</f>
        <v>190396</v>
      </c>
      <c r="Z22" s="55"/>
      <c r="AA22" s="56"/>
      <c r="AB22" s="57"/>
      <c r="AC22" s="55">
        <f>SUM(AC8:AC21)</f>
        <v>190657.2</v>
      </c>
      <c r="AD22" s="55"/>
      <c r="AE22" s="56"/>
      <c r="AF22" s="57"/>
      <c r="AG22" s="55">
        <f>SUM(AG8:AG21)</f>
        <v>195440.1</v>
      </c>
      <c r="AH22" s="58"/>
      <c r="AI22" s="59"/>
      <c r="AJ22" s="59"/>
    </row>
    <row r="23" ht="28" customHeight="1" spans="1:36">
      <c r="A23" s="37">
        <v>15</v>
      </c>
      <c r="B23" s="38" t="s">
        <v>48</v>
      </c>
      <c r="C23" s="38" t="s">
        <v>49</v>
      </c>
      <c r="D23" s="38" t="s">
        <v>50</v>
      </c>
      <c r="E23" s="38" t="s">
        <v>29</v>
      </c>
      <c r="F23" s="38">
        <v>4.05</v>
      </c>
      <c r="G23" s="38">
        <v>4300</v>
      </c>
      <c r="H23" s="37"/>
      <c r="I23" s="40">
        <f>G23/1.13</f>
        <v>3805.30973451327</v>
      </c>
      <c r="J23" s="37">
        <f>F23*G23</f>
        <v>17415</v>
      </c>
      <c r="K23" s="37"/>
      <c r="L23" s="41">
        <f t="shared" ref="L22:L37" si="24">MIN(O23,S23,W23,AA23,AE23)</f>
        <v>3820</v>
      </c>
      <c r="M23" s="40">
        <f>L23/1.13</f>
        <v>3380.53097345133</v>
      </c>
      <c r="N23" s="37">
        <f>L23*F23</f>
        <v>15471</v>
      </c>
      <c r="O23" s="45">
        <v>3850</v>
      </c>
      <c r="P23" s="46">
        <f>O23/1.13</f>
        <v>3407.0796460177</v>
      </c>
      <c r="Q23" s="60">
        <f>O23*F23</f>
        <v>15592.5</v>
      </c>
      <c r="R23" s="60" t="s">
        <v>31</v>
      </c>
      <c r="S23" s="43">
        <v>3820</v>
      </c>
      <c r="T23" s="45">
        <f>S23/1.13</f>
        <v>3380.53097345133</v>
      </c>
      <c r="U23" s="60">
        <f>S23*F23</f>
        <v>15471</v>
      </c>
      <c r="V23" s="60" t="s">
        <v>32</v>
      </c>
      <c r="W23" s="45">
        <v>3831</v>
      </c>
      <c r="X23" s="38">
        <f>W23/1.13</f>
        <v>3390.26548672566</v>
      </c>
      <c r="Y23" s="42">
        <f>W23*F23</f>
        <v>15515.55</v>
      </c>
      <c r="Z23" s="60" t="s">
        <v>32</v>
      </c>
      <c r="AA23" s="45">
        <v>3860</v>
      </c>
      <c r="AB23" s="46">
        <f>AA23/1.13</f>
        <v>3415.92920353982</v>
      </c>
      <c r="AC23" s="47">
        <f>AA23*F23</f>
        <v>15633</v>
      </c>
      <c r="AD23" s="60" t="s">
        <v>32</v>
      </c>
      <c r="AE23" s="45">
        <v>3970</v>
      </c>
      <c r="AF23" s="46">
        <f>AE23/1.13</f>
        <v>3513.27433628319</v>
      </c>
      <c r="AG23" s="47">
        <f>AE23*F23</f>
        <v>16078.5</v>
      </c>
      <c r="AH23" s="48" t="s">
        <v>32</v>
      </c>
    </row>
    <row r="24" ht="28" customHeight="1" spans="1:36">
      <c r="A24" s="37">
        <v>16</v>
      </c>
      <c r="B24" s="38" t="s">
        <v>48</v>
      </c>
      <c r="C24" s="38" t="s">
        <v>52</v>
      </c>
      <c r="D24" s="38" t="s">
        <v>50</v>
      </c>
      <c r="E24" s="38" t="s">
        <v>29</v>
      </c>
      <c r="F24" s="38">
        <v>56.64</v>
      </c>
      <c r="G24" s="38">
        <v>4300</v>
      </c>
      <c r="H24" s="37"/>
      <c r="I24" s="40">
        <f>G24/1.13</f>
        <v>3805.30973451327</v>
      </c>
      <c r="J24" s="37">
        <f>F24*G24</f>
        <v>243552</v>
      </c>
      <c r="K24" s="37"/>
      <c r="L24" s="41">
        <f t="shared" si="24"/>
        <v>3720</v>
      </c>
      <c r="M24" s="40">
        <f>L24/1.13</f>
        <v>3292.03539823009</v>
      </c>
      <c r="N24" s="37">
        <f>L24*F24</f>
        <v>210700.8</v>
      </c>
      <c r="O24" s="45">
        <v>3830</v>
      </c>
      <c r="P24" s="46">
        <f>O24/1.13</f>
        <v>3389.38053097345</v>
      </c>
      <c r="Q24" s="60">
        <f>O24*F24</f>
        <v>216931.2</v>
      </c>
      <c r="R24" s="60" t="s">
        <v>31</v>
      </c>
      <c r="S24" s="45">
        <v>3800</v>
      </c>
      <c r="T24" s="45">
        <f>S24/1.13</f>
        <v>3362.83185840708</v>
      </c>
      <c r="U24" s="60">
        <f>S24*F24</f>
        <v>215232</v>
      </c>
      <c r="V24" s="60" t="s">
        <v>32</v>
      </c>
      <c r="W24" s="45">
        <v>3852</v>
      </c>
      <c r="X24" s="38">
        <f>W24/1.13</f>
        <v>3408.84955752212</v>
      </c>
      <c r="Y24" s="42">
        <f>W24*F24</f>
        <v>218177.28</v>
      </c>
      <c r="Z24" s="60" t="s">
        <v>32</v>
      </c>
      <c r="AA24" s="43">
        <v>3720</v>
      </c>
      <c r="AB24" s="46">
        <f>AA24/1.13</f>
        <v>3292.03539823009</v>
      </c>
      <c r="AC24" s="47">
        <f>AA24*F24</f>
        <v>210700.8</v>
      </c>
      <c r="AD24" s="60" t="s">
        <v>32</v>
      </c>
      <c r="AE24" s="45">
        <v>3940</v>
      </c>
      <c r="AF24" s="46">
        <f>AE24/1.13</f>
        <v>3486.72566371681</v>
      </c>
      <c r="AG24" s="47">
        <f>AE24*F24</f>
        <v>223161.6</v>
      </c>
      <c r="AH24" s="48" t="s">
        <v>32</v>
      </c>
    </row>
    <row r="25" ht="28" customHeight="1" spans="1:36">
      <c r="A25" s="37">
        <v>17</v>
      </c>
      <c r="B25" s="38" t="s">
        <v>48</v>
      </c>
      <c r="C25" s="38" t="s">
        <v>53</v>
      </c>
      <c r="D25" s="38" t="s">
        <v>50</v>
      </c>
      <c r="E25" s="38" t="s">
        <v>29</v>
      </c>
      <c r="F25" s="38">
        <v>31.05</v>
      </c>
      <c r="G25" s="38">
        <v>4300</v>
      </c>
      <c r="H25" s="37"/>
      <c r="I25" s="40">
        <f>G25/1.13</f>
        <v>3805.30973451327</v>
      </c>
      <c r="J25" s="37">
        <f>F25*G25</f>
        <v>133515</v>
      </c>
      <c r="K25" s="37"/>
      <c r="L25" s="41">
        <f t="shared" si="24"/>
        <v>3730</v>
      </c>
      <c r="M25" s="40">
        <f>L25/1.13</f>
        <v>3300.88495575221</v>
      </c>
      <c r="N25" s="37">
        <f>L25*F25</f>
        <v>115816.5</v>
      </c>
      <c r="O25" s="43">
        <v>3730</v>
      </c>
      <c r="P25" s="46">
        <f>O25/1.13</f>
        <v>3300.88495575221</v>
      </c>
      <c r="Q25" s="60">
        <f>O25*F25</f>
        <v>115816.5</v>
      </c>
      <c r="R25" s="60" t="s">
        <v>31</v>
      </c>
      <c r="S25" s="41">
        <v>3740</v>
      </c>
      <c r="T25" s="45">
        <f>S25/1.13</f>
        <v>3309.73451327434</v>
      </c>
      <c r="U25" s="60">
        <f>S25*F25</f>
        <v>116127</v>
      </c>
      <c r="V25" s="60" t="s">
        <v>32</v>
      </c>
      <c r="W25" s="45">
        <v>3810</v>
      </c>
      <c r="X25" s="38">
        <f>W25/1.13</f>
        <v>3371.6814159292</v>
      </c>
      <c r="Y25" s="42">
        <f>W25*F25</f>
        <v>118300.5</v>
      </c>
      <c r="Z25" s="60" t="s">
        <v>32</v>
      </c>
      <c r="AA25" s="45">
        <v>3820</v>
      </c>
      <c r="AB25" s="46">
        <f>AA25/1.13</f>
        <v>3380.53097345133</v>
      </c>
      <c r="AC25" s="47">
        <f>AA25*F25</f>
        <v>118611</v>
      </c>
      <c r="AD25" s="60" t="s">
        <v>32</v>
      </c>
      <c r="AE25" s="45">
        <v>3810</v>
      </c>
      <c r="AF25" s="46">
        <f>AE25/1.13</f>
        <v>3371.6814159292</v>
      </c>
      <c r="AG25" s="47">
        <f>AE25*F25</f>
        <v>118300.5</v>
      </c>
      <c r="AH25" s="48" t="s">
        <v>32</v>
      </c>
    </row>
    <row r="26" ht="28" customHeight="1" spans="1:36">
      <c r="A26" s="37">
        <v>18</v>
      </c>
      <c r="B26" s="38" t="s">
        <v>48</v>
      </c>
      <c r="C26" s="38" t="s">
        <v>54</v>
      </c>
      <c r="D26" s="38" t="s">
        <v>50</v>
      </c>
      <c r="E26" s="38" t="s">
        <v>29</v>
      </c>
      <c r="F26" s="38">
        <v>8.45</v>
      </c>
      <c r="G26" s="38">
        <v>4300</v>
      </c>
      <c r="H26" s="37"/>
      <c r="I26" s="40">
        <f>G26/1.13</f>
        <v>3805.30973451327</v>
      </c>
      <c r="J26" s="37">
        <f>F26*G26</f>
        <v>36335</v>
      </c>
      <c r="K26" s="37"/>
      <c r="L26" s="41">
        <f t="shared" si="24"/>
        <v>3720</v>
      </c>
      <c r="M26" s="40">
        <f>L26/1.13</f>
        <v>3292.03539823009</v>
      </c>
      <c r="N26" s="37">
        <f>L26*F26</f>
        <v>31434</v>
      </c>
      <c r="O26" s="43">
        <v>3720</v>
      </c>
      <c r="P26" s="46">
        <f>O26/1.13</f>
        <v>3292.03539823009</v>
      </c>
      <c r="Q26" s="60">
        <f>O26*F26</f>
        <v>31434</v>
      </c>
      <c r="R26" s="60" t="s">
        <v>31</v>
      </c>
      <c r="S26" s="45">
        <v>3850</v>
      </c>
      <c r="T26" s="45">
        <f>S26/1.13</f>
        <v>3407.0796460177</v>
      </c>
      <c r="U26" s="60">
        <f>S26*F26</f>
        <v>32532.5</v>
      </c>
      <c r="V26" s="60" t="s">
        <v>32</v>
      </c>
      <c r="W26" s="45">
        <v>3883</v>
      </c>
      <c r="X26" s="38">
        <f>W26/1.13</f>
        <v>3436.28318584071</v>
      </c>
      <c r="Y26" s="42">
        <f>W26*F26</f>
        <v>32811.35</v>
      </c>
      <c r="Z26" s="60" t="s">
        <v>32</v>
      </c>
      <c r="AA26" s="45">
        <v>3870</v>
      </c>
      <c r="AB26" s="46">
        <f>AA26/1.13</f>
        <v>3424.77876106195</v>
      </c>
      <c r="AC26" s="47">
        <f>AA26*F26</f>
        <v>32701.5</v>
      </c>
      <c r="AD26" s="60" t="s">
        <v>32</v>
      </c>
      <c r="AE26" s="45">
        <v>3960</v>
      </c>
      <c r="AF26" s="46">
        <f>AE26/1.13</f>
        <v>3504.42477876106</v>
      </c>
      <c r="AG26" s="47">
        <f>AE26*F26</f>
        <v>33462</v>
      </c>
      <c r="AH26" s="48" t="s">
        <v>32</v>
      </c>
      <c r="AI26" s="59"/>
    </row>
    <row r="27" ht="28" customHeight="1" spans="1:36">
      <c r="A27" s="50">
        <v>19</v>
      </c>
      <c r="B27" s="51" t="s">
        <v>48</v>
      </c>
      <c r="C27" s="51" t="s">
        <v>55</v>
      </c>
      <c r="D27" s="51" t="s">
        <v>50</v>
      </c>
      <c r="E27" s="51" t="s">
        <v>29</v>
      </c>
      <c r="F27" s="51">
        <v>53.27</v>
      </c>
      <c r="G27" s="51">
        <v>4300</v>
      </c>
      <c r="H27" s="50"/>
      <c r="I27" s="40">
        <f>G27/1.13</f>
        <v>3805.30973451327</v>
      </c>
      <c r="J27" s="37">
        <f>F27*G27</f>
        <v>229061</v>
      </c>
      <c r="K27" s="37"/>
      <c r="L27" s="41">
        <f t="shared" si="24"/>
        <v>3890</v>
      </c>
      <c r="M27" s="40">
        <f>L27/1.13</f>
        <v>3442.47787610619</v>
      </c>
      <c r="N27" s="37">
        <f>L27*F27</f>
        <v>207220.3</v>
      </c>
      <c r="O27" s="43">
        <v>3890</v>
      </c>
      <c r="P27" s="46">
        <f>O27/1.13</f>
        <v>3442.47787610619</v>
      </c>
      <c r="Q27" s="60">
        <f>O27*F27</f>
        <v>207220.3</v>
      </c>
      <c r="R27" s="60" t="s">
        <v>31</v>
      </c>
      <c r="S27" s="43">
        <v>3890</v>
      </c>
      <c r="T27" s="45">
        <f>S27/1.13</f>
        <v>3442.47787610619</v>
      </c>
      <c r="U27" s="60">
        <f>S27*F27</f>
        <v>207220.3</v>
      </c>
      <c r="V27" s="60" t="s">
        <v>32</v>
      </c>
      <c r="W27" s="45">
        <v>3915</v>
      </c>
      <c r="X27" s="38">
        <f>W27/1.13</f>
        <v>3464.6017699115</v>
      </c>
      <c r="Y27" s="42">
        <f>W27*F27</f>
        <v>208552.05</v>
      </c>
      <c r="Z27" s="60" t="s">
        <v>32</v>
      </c>
      <c r="AA27" s="45">
        <v>3910</v>
      </c>
      <c r="AB27" s="46">
        <f>AA27/1.13</f>
        <v>3460.17699115044</v>
      </c>
      <c r="AC27" s="47">
        <f>AA27*F27</f>
        <v>208285.7</v>
      </c>
      <c r="AD27" s="60" t="s">
        <v>32</v>
      </c>
      <c r="AE27" s="45">
        <v>4000</v>
      </c>
      <c r="AF27" s="46">
        <f>AE27/1.13</f>
        <v>3539.82300884956</v>
      </c>
      <c r="AG27" s="47">
        <f>AE27*F27</f>
        <v>213080</v>
      </c>
      <c r="AH27" s="48" t="s">
        <v>32</v>
      </c>
      <c r="AI27" s="59"/>
    </row>
    <row r="28" s="1" customFormat="1" ht="28" customHeight="1" spans="1:36">
      <c r="A28" s="53" t="s">
        <v>79</v>
      </c>
      <c r="B28" s="53"/>
      <c r="C28" s="53"/>
      <c r="D28" s="53"/>
      <c r="E28" s="53"/>
      <c r="F28" s="53"/>
      <c r="G28" s="53"/>
      <c r="H28" s="53"/>
      <c r="I28" s="54"/>
      <c r="J28" s="53">
        <f>SUM(J23:J27)</f>
        <v>659878</v>
      </c>
      <c r="K28" s="53"/>
      <c r="L28" s="54"/>
      <c r="M28" s="54"/>
      <c r="N28" s="55">
        <f>SUM(N23:N27)</f>
        <v>580642.6</v>
      </c>
      <c r="O28" s="56"/>
      <c r="P28" s="57"/>
      <c r="Q28" s="55">
        <f>SUM(Q23:Q27)</f>
        <v>586994.5</v>
      </c>
      <c r="R28" s="55"/>
      <c r="S28" s="56"/>
      <c r="T28" s="56"/>
      <c r="U28" s="55">
        <f>SUM(U23:U27)</f>
        <v>586582.8</v>
      </c>
      <c r="V28" s="55"/>
      <c r="W28" s="56"/>
      <c r="X28" s="57"/>
      <c r="Y28" s="55">
        <f>SUM(Y23:Y27)</f>
        <v>593356.73</v>
      </c>
      <c r="Z28" s="55"/>
      <c r="AA28" s="56"/>
      <c r="AB28" s="57"/>
      <c r="AC28" s="55">
        <f>SUM(AC23:AC27)</f>
        <v>585932</v>
      </c>
      <c r="AD28" s="55"/>
      <c r="AE28" s="56"/>
      <c r="AF28" s="57"/>
      <c r="AG28" s="55">
        <f>SUM(AG23:AG27)</f>
        <v>604082.6</v>
      </c>
      <c r="AH28" s="58"/>
      <c r="AI28" s="59"/>
      <c r="AJ28" s="59"/>
    </row>
    <row r="29" ht="28" customHeight="1" spans="1:36">
      <c r="A29" s="37">
        <v>20</v>
      </c>
      <c r="B29" s="38" t="s">
        <v>56</v>
      </c>
      <c r="C29" s="38" t="s">
        <v>57</v>
      </c>
      <c r="D29" s="38" t="s">
        <v>50</v>
      </c>
      <c r="E29" s="38" t="s">
        <v>29</v>
      </c>
      <c r="F29" s="38">
        <v>1.16</v>
      </c>
      <c r="G29" s="38">
        <v>4300</v>
      </c>
      <c r="H29" s="61"/>
      <c r="I29" s="40">
        <f t="shared" ref="I29:I37" si="25">G29/1.13</f>
        <v>3805.30973451327</v>
      </c>
      <c r="J29" s="37">
        <f>G29*F29</f>
        <v>4988</v>
      </c>
      <c r="K29" s="37"/>
      <c r="L29" s="41">
        <f t="shared" si="24"/>
        <v>3720</v>
      </c>
      <c r="M29" s="40">
        <f t="shared" ref="M29:M37" si="26">L29/1.13</f>
        <v>3292.03539823009</v>
      </c>
      <c r="N29" s="37">
        <f t="shared" ref="N29:N37" si="27">L29*F29</f>
        <v>4315.2</v>
      </c>
      <c r="O29" s="43">
        <v>3720</v>
      </c>
      <c r="P29" s="38">
        <f t="shared" ref="P29:P37" si="28">O29/1.13</f>
        <v>3292.03539823009</v>
      </c>
      <c r="Q29" s="42">
        <f>O29*F29</f>
        <v>4315.2</v>
      </c>
      <c r="R29" s="42" t="s">
        <v>31</v>
      </c>
      <c r="S29" s="41">
        <v>3740</v>
      </c>
      <c r="T29" s="41">
        <f>S29/1.13</f>
        <v>3309.73451327434</v>
      </c>
      <c r="U29" s="41">
        <f>F29*S29</f>
        <v>4338.4</v>
      </c>
      <c r="V29" s="60"/>
      <c r="W29" s="41">
        <v>3736</v>
      </c>
      <c r="X29" s="38">
        <f t="shared" ref="X29:X37" si="29">W29/1.13</f>
        <v>3306.19469026549</v>
      </c>
      <c r="Y29" s="42">
        <f>W29*F29</f>
        <v>4333.76</v>
      </c>
      <c r="Z29" s="60"/>
      <c r="AA29" s="43">
        <v>3720</v>
      </c>
      <c r="AB29" s="46">
        <f t="shared" ref="AB29:AB37" si="30">AA29/1.13</f>
        <v>3292.03539823009</v>
      </c>
      <c r="AC29" s="47">
        <f t="shared" ref="AC29:AC37" si="31">AA29*F29</f>
        <v>4315.2</v>
      </c>
      <c r="AD29" s="60"/>
      <c r="AE29" s="45">
        <v>3840</v>
      </c>
      <c r="AF29" s="46">
        <f t="shared" ref="AF29:AF37" si="32">AE29/1.13</f>
        <v>3398.23008849558</v>
      </c>
      <c r="AG29" s="47">
        <f t="shared" ref="AG29:AG37" si="33">AE29*F29</f>
        <v>4454.4</v>
      </c>
      <c r="AH29" s="48" t="s">
        <v>32</v>
      </c>
      <c r="AI29" s="59"/>
      <c r="AJ29" s="59"/>
    </row>
    <row r="30" ht="28" customHeight="1" spans="1:36">
      <c r="A30" s="37">
        <v>21</v>
      </c>
      <c r="B30" s="38" t="s">
        <v>56</v>
      </c>
      <c r="C30" s="38" t="s">
        <v>58</v>
      </c>
      <c r="D30" s="38" t="s">
        <v>50</v>
      </c>
      <c r="E30" s="38" t="s">
        <v>29</v>
      </c>
      <c r="F30" s="38">
        <v>20.02</v>
      </c>
      <c r="G30" s="38">
        <v>4300</v>
      </c>
      <c r="H30" s="61"/>
      <c r="I30" s="40">
        <f t="shared" si="25"/>
        <v>3805.30973451327</v>
      </c>
      <c r="J30" s="37">
        <f t="shared" ref="J30:J37" si="34">G30*F30</f>
        <v>86086</v>
      </c>
      <c r="K30" s="37"/>
      <c r="L30" s="41">
        <f t="shared" si="24"/>
        <v>3720</v>
      </c>
      <c r="M30" s="40">
        <f t="shared" si="26"/>
        <v>3292.03539823009</v>
      </c>
      <c r="N30" s="37">
        <f t="shared" si="27"/>
        <v>74474.4</v>
      </c>
      <c r="O30" s="43">
        <v>3720</v>
      </c>
      <c r="P30" s="38">
        <f t="shared" si="28"/>
        <v>3292.03539823009</v>
      </c>
      <c r="Q30" s="42">
        <f t="shared" ref="Q30:Q37" si="35">O30*F30</f>
        <v>74474.4</v>
      </c>
      <c r="R30" s="42" t="s">
        <v>31</v>
      </c>
      <c r="S30" s="41">
        <v>3740</v>
      </c>
      <c r="T30" s="41">
        <f t="shared" ref="T30:T37" si="36">S30/1.13</f>
        <v>3309.73451327434</v>
      </c>
      <c r="U30" s="41">
        <f t="shared" ref="U30:U37" si="37">F30*S30</f>
        <v>74874.8</v>
      </c>
      <c r="V30" s="60"/>
      <c r="W30" s="41">
        <v>3736</v>
      </c>
      <c r="X30" s="38">
        <f t="shared" si="29"/>
        <v>3306.19469026549</v>
      </c>
      <c r="Y30" s="42">
        <f t="shared" ref="Y30:Y37" si="38">W30*F30</f>
        <v>74794.72</v>
      </c>
      <c r="Z30" s="60"/>
      <c r="AA30" s="43">
        <v>3720</v>
      </c>
      <c r="AB30" s="46">
        <f t="shared" si="30"/>
        <v>3292.03539823009</v>
      </c>
      <c r="AC30" s="47">
        <f t="shared" si="31"/>
        <v>74474.4</v>
      </c>
      <c r="AD30" s="60"/>
      <c r="AE30" s="45">
        <v>3840</v>
      </c>
      <c r="AF30" s="46">
        <f t="shared" si="32"/>
        <v>3398.23008849558</v>
      </c>
      <c r="AG30" s="47">
        <f t="shared" si="33"/>
        <v>76876.8</v>
      </c>
      <c r="AH30" s="48" t="s">
        <v>32</v>
      </c>
      <c r="AI30" s="59"/>
      <c r="AJ30" s="59"/>
    </row>
    <row r="31" ht="28" customHeight="1" spans="1:36">
      <c r="A31" s="37">
        <v>22</v>
      </c>
      <c r="B31" s="38" t="s">
        <v>56</v>
      </c>
      <c r="C31" s="38" t="s">
        <v>59</v>
      </c>
      <c r="D31" s="38" t="s">
        <v>50</v>
      </c>
      <c r="E31" s="38" t="s">
        <v>29</v>
      </c>
      <c r="F31" s="38">
        <v>7.35</v>
      </c>
      <c r="G31" s="38">
        <v>4300</v>
      </c>
      <c r="H31" s="61"/>
      <c r="I31" s="40">
        <f t="shared" si="25"/>
        <v>3805.30973451327</v>
      </c>
      <c r="J31" s="37">
        <f t="shared" si="34"/>
        <v>31605</v>
      </c>
      <c r="K31" s="37"/>
      <c r="L31" s="41">
        <f t="shared" si="24"/>
        <v>3720</v>
      </c>
      <c r="M31" s="40">
        <f t="shared" si="26"/>
        <v>3292.03539823009</v>
      </c>
      <c r="N31" s="37">
        <f t="shared" si="27"/>
        <v>27342</v>
      </c>
      <c r="O31" s="43">
        <v>3720</v>
      </c>
      <c r="P31" s="38">
        <f t="shared" si="28"/>
        <v>3292.03539823009</v>
      </c>
      <c r="Q31" s="42">
        <f t="shared" si="35"/>
        <v>27342</v>
      </c>
      <c r="R31" s="42" t="s">
        <v>31</v>
      </c>
      <c r="S31" s="41">
        <v>3740</v>
      </c>
      <c r="T31" s="41">
        <f t="shared" si="36"/>
        <v>3309.73451327434</v>
      </c>
      <c r="U31" s="41">
        <f t="shared" si="37"/>
        <v>27489</v>
      </c>
      <c r="V31" s="60"/>
      <c r="W31" s="41">
        <v>3736</v>
      </c>
      <c r="X31" s="38">
        <f t="shared" si="29"/>
        <v>3306.19469026549</v>
      </c>
      <c r="Y31" s="42">
        <f t="shared" si="38"/>
        <v>27459.6</v>
      </c>
      <c r="Z31" s="60"/>
      <c r="AA31" s="43">
        <v>3720</v>
      </c>
      <c r="AB31" s="46">
        <f t="shared" si="30"/>
        <v>3292.03539823009</v>
      </c>
      <c r="AC31" s="47">
        <f t="shared" si="31"/>
        <v>27342</v>
      </c>
      <c r="AD31" s="60"/>
      <c r="AE31" s="45">
        <v>3840</v>
      </c>
      <c r="AF31" s="46">
        <f t="shared" si="32"/>
        <v>3398.23008849558</v>
      </c>
      <c r="AG31" s="47">
        <f t="shared" si="33"/>
        <v>28224</v>
      </c>
      <c r="AH31" s="48"/>
      <c r="AI31" s="59"/>
      <c r="AJ31" s="59"/>
    </row>
    <row r="32" ht="28" customHeight="1" spans="1:36">
      <c r="A32" s="37">
        <v>23</v>
      </c>
      <c r="B32" s="38" t="s">
        <v>56</v>
      </c>
      <c r="C32" s="38" t="s">
        <v>60</v>
      </c>
      <c r="D32" s="38" t="s">
        <v>50</v>
      </c>
      <c r="E32" s="38" t="s">
        <v>29</v>
      </c>
      <c r="F32" s="38">
        <v>33.78</v>
      </c>
      <c r="G32" s="38">
        <v>4300</v>
      </c>
      <c r="H32" s="61"/>
      <c r="I32" s="40">
        <f t="shared" si="25"/>
        <v>3805.30973451327</v>
      </c>
      <c r="J32" s="37">
        <f t="shared" si="34"/>
        <v>145254</v>
      </c>
      <c r="K32" s="37"/>
      <c r="L32" s="41">
        <f t="shared" si="24"/>
        <v>3720</v>
      </c>
      <c r="M32" s="40">
        <f t="shared" si="26"/>
        <v>3292.03539823009</v>
      </c>
      <c r="N32" s="37">
        <f t="shared" si="27"/>
        <v>125661.6</v>
      </c>
      <c r="O32" s="43">
        <v>3720</v>
      </c>
      <c r="P32" s="38">
        <f t="shared" si="28"/>
        <v>3292.03539823009</v>
      </c>
      <c r="Q32" s="42">
        <f t="shared" si="35"/>
        <v>125661.6</v>
      </c>
      <c r="R32" s="42" t="s">
        <v>31</v>
      </c>
      <c r="S32" s="41">
        <v>3740</v>
      </c>
      <c r="T32" s="41">
        <f t="shared" si="36"/>
        <v>3309.73451327434</v>
      </c>
      <c r="U32" s="41">
        <f t="shared" si="37"/>
        <v>126337.2</v>
      </c>
      <c r="V32" s="60"/>
      <c r="W32" s="41">
        <v>3736</v>
      </c>
      <c r="X32" s="38">
        <f t="shared" si="29"/>
        <v>3306.19469026549</v>
      </c>
      <c r="Y32" s="42">
        <f t="shared" si="38"/>
        <v>126202.08</v>
      </c>
      <c r="Z32" s="60"/>
      <c r="AA32" s="43">
        <v>3720</v>
      </c>
      <c r="AB32" s="46">
        <f t="shared" si="30"/>
        <v>3292.03539823009</v>
      </c>
      <c r="AC32" s="47">
        <f t="shared" si="31"/>
        <v>125661.6</v>
      </c>
      <c r="AD32" s="60"/>
      <c r="AE32" s="45">
        <v>3840</v>
      </c>
      <c r="AF32" s="46">
        <f t="shared" si="32"/>
        <v>3398.23008849558</v>
      </c>
      <c r="AG32" s="47">
        <f t="shared" si="33"/>
        <v>129715.2</v>
      </c>
      <c r="AH32" s="48"/>
      <c r="AI32" s="59"/>
      <c r="AJ32" s="59"/>
    </row>
    <row r="33" ht="28" customHeight="1" spans="1:36">
      <c r="A33" s="37">
        <v>24</v>
      </c>
      <c r="B33" s="38" t="s">
        <v>56</v>
      </c>
      <c r="C33" s="38" t="s">
        <v>61</v>
      </c>
      <c r="D33" s="38" t="s">
        <v>50</v>
      </c>
      <c r="E33" s="38" t="s">
        <v>29</v>
      </c>
      <c r="F33" s="38">
        <v>23.87</v>
      </c>
      <c r="G33" s="38">
        <v>4300</v>
      </c>
      <c r="H33" s="61"/>
      <c r="I33" s="40">
        <f t="shared" si="25"/>
        <v>3805.30973451327</v>
      </c>
      <c r="J33" s="37">
        <f t="shared" si="34"/>
        <v>102641</v>
      </c>
      <c r="K33" s="37"/>
      <c r="L33" s="41">
        <f t="shared" si="24"/>
        <v>3720</v>
      </c>
      <c r="M33" s="40">
        <f t="shared" si="26"/>
        <v>3292.03539823009</v>
      </c>
      <c r="N33" s="37">
        <f t="shared" si="27"/>
        <v>88796.4</v>
      </c>
      <c r="O33" s="43">
        <v>3720</v>
      </c>
      <c r="P33" s="38">
        <f t="shared" si="28"/>
        <v>3292.03539823009</v>
      </c>
      <c r="Q33" s="42">
        <f t="shared" si="35"/>
        <v>88796.4</v>
      </c>
      <c r="R33" s="42" t="s">
        <v>31</v>
      </c>
      <c r="S33" s="41">
        <v>3760</v>
      </c>
      <c r="T33" s="41">
        <f t="shared" si="36"/>
        <v>3327.43362831858</v>
      </c>
      <c r="U33" s="41">
        <f t="shared" si="37"/>
        <v>89751.2</v>
      </c>
      <c r="V33" s="60"/>
      <c r="W33" s="41">
        <v>3768</v>
      </c>
      <c r="X33" s="38">
        <f t="shared" si="29"/>
        <v>3334.51327433628</v>
      </c>
      <c r="Y33" s="42">
        <f t="shared" si="38"/>
        <v>89942.16</v>
      </c>
      <c r="Z33" s="60" t="s">
        <v>63</v>
      </c>
      <c r="AA33" s="45">
        <v>3750</v>
      </c>
      <c r="AB33" s="46">
        <f t="shared" si="30"/>
        <v>3318.58407079646</v>
      </c>
      <c r="AC33" s="47">
        <f t="shared" si="31"/>
        <v>89512.5</v>
      </c>
      <c r="AD33" s="60" t="s">
        <v>62</v>
      </c>
      <c r="AE33" s="45">
        <v>3841</v>
      </c>
      <c r="AF33" s="46">
        <f t="shared" si="32"/>
        <v>3399.11504424779</v>
      </c>
      <c r="AG33" s="47">
        <f t="shared" si="33"/>
        <v>91684.67</v>
      </c>
      <c r="AH33" s="60" t="s">
        <v>62</v>
      </c>
      <c r="AI33" s="59"/>
      <c r="AJ33" s="59"/>
    </row>
    <row r="34" ht="28" customHeight="1" spans="1:36">
      <c r="A34" s="37">
        <v>25</v>
      </c>
      <c r="B34" s="38" t="s">
        <v>56</v>
      </c>
      <c r="C34" s="38" t="s">
        <v>62</v>
      </c>
      <c r="D34" s="38" t="s">
        <v>50</v>
      </c>
      <c r="E34" s="38" t="s">
        <v>29</v>
      </c>
      <c r="F34" s="38">
        <v>19.64</v>
      </c>
      <c r="G34" s="38">
        <v>4300</v>
      </c>
      <c r="H34" s="61"/>
      <c r="I34" s="40">
        <f t="shared" si="25"/>
        <v>3805.30973451327</v>
      </c>
      <c r="J34" s="37">
        <f t="shared" si="34"/>
        <v>84452</v>
      </c>
      <c r="K34" s="37"/>
      <c r="L34" s="41">
        <f t="shared" si="24"/>
        <v>3720</v>
      </c>
      <c r="M34" s="40">
        <f t="shared" si="26"/>
        <v>3292.03539823009</v>
      </c>
      <c r="N34" s="37">
        <f t="shared" si="27"/>
        <v>73060.8</v>
      </c>
      <c r="O34" s="43">
        <v>3720</v>
      </c>
      <c r="P34" s="38">
        <f t="shared" si="28"/>
        <v>3292.03539823009</v>
      </c>
      <c r="Q34" s="42">
        <f t="shared" si="35"/>
        <v>73060.8</v>
      </c>
      <c r="R34" s="42" t="s">
        <v>31</v>
      </c>
      <c r="S34" s="41">
        <v>3760</v>
      </c>
      <c r="T34" s="41">
        <f t="shared" si="36"/>
        <v>3327.43362831858</v>
      </c>
      <c r="U34" s="41">
        <f t="shared" si="37"/>
        <v>73846.4</v>
      </c>
      <c r="V34" s="60"/>
      <c r="W34" s="41">
        <v>3768</v>
      </c>
      <c r="X34" s="38">
        <f t="shared" si="29"/>
        <v>3334.51327433628</v>
      </c>
      <c r="Y34" s="42">
        <f t="shared" si="38"/>
        <v>74003.52</v>
      </c>
      <c r="Z34" s="60"/>
      <c r="AA34" s="45">
        <v>3750</v>
      </c>
      <c r="AB34" s="46">
        <f t="shared" si="30"/>
        <v>3318.58407079646</v>
      </c>
      <c r="AC34" s="47">
        <f t="shared" si="31"/>
        <v>73650</v>
      </c>
      <c r="AD34" s="60"/>
      <c r="AE34" s="45">
        <v>3860</v>
      </c>
      <c r="AF34" s="46">
        <f t="shared" si="32"/>
        <v>3415.92920353982</v>
      </c>
      <c r="AG34" s="47">
        <f t="shared" si="33"/>
        <v>75810.4</v>
      </c>
      <c r="AH34" s="48"/>
      <c r="AI34" s="59"/>
      <c r="AJ34" s="59"/>
    </row>
    <row r="35" ht="28" customHeight="1" spans="1:36">
      <c r="A35" s="37">
        <v>26</v>
      </c>
      <c r="B35" s="38" t="s">
        <v>56</v>
      </c>
      <c r="C35" s="38" t="s">
        <v>65</v>
      </c>
      <c r="D35" s="38" t="s">
        <v>50</v>
      </c>
      <c r="E35" s="38" t="s">
        <v>29</v>
      </c>
      <c r="F35" s="38">
        <v>5.88</v>
      </c>
      <c r="G35" s="38">
        <v>4300</v>
      </c>
      <c r="H35" s="61"/>
      <c r="I35" s="40">
        <f t="shared" si="25"/>
        <v>3805.30973451327</v>
      </c>
      <c r="J35" s="37">
        <f t="shared" si="34"/>
        <v>25284</v>
      </c>
      <c r="K35" s="37"/>
      <c r="L35" s="41">
        <f t="shared" si="24"/>
        <v>3730</v>
      </c>
      <c r="M35" s="40">
        <f t="shared" si="26"/>
        <v>3300.88495575221</v>
      </c>
      <c r="N35" s="37">
        <f t="shared" si="27"/>
        <v>21932.4</v>
      </c>
      <c r="O35" s="43">
        <v>3730</v>
      </c>
      <c r="P35" s="38">
        <f t="shared" si="28"/>
        <v>3300.88495575221</v>
      </c>
      <c r="Q35" s="42">
        <f t="shared" si="35"/>
        <v>21932.4</v>
      </c>
      <c r="R35" s="42" t="s">
        <v>31</v>
      </c>
      <c r="S35" s="41">
        <v>3760</v>
      </c>
      <c r="T35" s="41">
        <f t="shared" si="36"/>
        <v>3327.43362831858</v>
      </c>
      <c r="U35" s="41">
        <f t="shared" si="37"/>
        <v>22108.8</v>
      </c>
      <c r="V35" s="60"/>
      <c r="W35" s="41">
        <v>3768</v>
      </c>
      <c r="X35" s="38">
        <f t="shared" si="29"/>
        <v>3334.51327433628</v>
      </c>
      <c r="Y35" s="42">
        <f t="shared" si="38"/>
        <v>22155.84</v>
      </c>
      <c r="Z35" s="60"/>
      <c r="AA35" s="45">
        <v>3750</v>
      </c>
      <c r="AB35" s="46">
        <f t="shared" si="30"/>
        <v>3318.58407079646</v>
      </c>
      <c r="AC35" s="47">
        <f t="shared" si="31"/>
        <v>22050</v>
      </c>
      <c r="AD35" s="60"/>
      <c r="AE35" s="45">
        <v>3880</v>
      </c>
      <c r="AF35" s="46">
        <f t="shared" si="32"/>
        <v>3433.62831858407</v>
      </c>
      <c r="AG35" s="47">
        <f t="shared" si="33"/>
        <v>22814.4</v>
      </c>
      <c r="AH35" s="48"/>
      <c r="AI35" s="59"/>
      <c r="AJ35" s="59"/>
    </row>
    <row r="36" ht="28" customHeight="1" spans="1:36">
      <c r="A36" s="37">
        <v>27</v>
      </c>
      <c r="B36" s="38" t="s">
        <v>56</v>
      </c>
      <c r="C36" s="38" t="s">
        <v>66</v>
      </c>
      <c r="D36" s="38" t="s">
        <v>50</v>
      </c>
      <c r="E36" s="38" t="s">
        <v>29</v>
      </c>
      <c r="F36" s="38">
        <v>2.33</v>
      </c>
      <c r="G36" s="38">
        <v>4300</v>
      </c>
      <c r="H36" s="61"/>
      <c r="I36" s="40">
        <f t="shared" si="25"/>
        <v>3805.30973451327</v>
      </c>
      <c r="J36" s="37">
        <f t="shared" si="34"/>
        <v>10019</v>
      </c>
      <c r="K36" s="37"/>
      <c r="L36" s="41">
        <f t="shared" si="24"/>
        <v>3780</v>
      </c>
      <c r="M36" s="40">
        <f t="shared" si="26"/>
        <v>3345.13274336283</v>
      </c>
      <c r="N36" s="37">
        <f t="shared" si="27"/>
        <v>8807.4</v>
      </c>
      <c r="O36" s="43">
        <v>3780</v>
      </c>
      <c r="P36" s="38">
        <f t="shared" si="28"/>
        <v>3345.13274336283</v>
      </c>
      <c r="Q36" s="42">
        <f t="shared" si="35"/>
        <v>8807.4</v>
      </c>
      <c r="R36" s="42" t="s">
        <v>31</v>
      </c>
      <c r="S36" s="41">
        <v>3820</v>
      </c>
      <c r="T36" s="41">
        <f t="shared" si="36"/>
        <v>3380.53097345133</v>
      </c>
      <c r="U36" s="41">
        <f t="shared" si="37"/>
        <v>8900.6</v>
      </c>
      <c r="V36" s="60"/>
      <c r="W36" s="41">
        <v>3831</v>
      </c>
      <c r="X36" s="38">
        <f t="shared" si="29"/>
        <v>3390.26548672566</v>
      </c>
      <c r="Y36" s="42">
        <f t="shared" si="38"/>
        <v>8926.23</v>
      </c>
      <c r="Z36" s="60"/>
      <c r="AA36" s="45">
        <v>3810</v>
      </c>
      <c r="AB36" s="46">
        <f t="shared" si="30"/>
        <v>3371.6814159292</v>
      </c>
      <c r="AC36" s="47">
        <f t="shared" si="31"/>
        <v>8877.3</v>
      </c>
      <c r="AD36" s="60"/>
      <c r="AE36" s="45">
        <v>3880</v>
      </c>
      <c r="AF36" s="46">
        <f t="shared" si="32"/>
        <v>3433.62831858407</v>
      </c>
      <c r="AG36" s="47">
        <f t="shared" si="33"/>
        <v>9040.4</v>
      </c>
      <c r="AH36" s="48"/>
      <c r="AI36" s="59"/>
      <c r="AJ36" s="59"/>
    </row>
    <row r="37" ht="28" customHeight="1" spans="1:36">
      <c r="A37" s="50">
        <v>28</v>
      </c>
      <c r="B37" s="51" t="s">
        <v>56</v>
      </c>
      <c r="C37" s="51" t="s">
        <v>67</v>
      </c>
      <c r="D37" s="51" t="s">
        <v>50</v>
      </c>
      <c r="E37" s="51" t="s">
        <v>29</v>
      </c>
      <c r="F37" s="51">
        <v>82.65</v>
      </c>
      <c r="G37" s="51">
        <v>4300</v>
      </c>
      <c r="H37" s="64"/>
      <c r="I37" s="40">
        <f t="shared" si="25"/>
        <v>3805.30973451327</v>
      </c>
      <c r="J37" s="37">
        <f t="shared" si="34"/>
        <v>355395</v>
      </c>
      <c r="K37" s="37"/>
      <c r="L37" s="41">
        <f t="shared" si="24"/>
        <v>3780</v>
      </c>
      <c r="M37" s="40">
        <f t="shared" si="26"/>
        <v>3345.13274336283</v>
      </c>
      <c r="N37" s="37">
        <f t="shared" si="27"/>
        <v>312417</v>
      </c>
      <c r="O37" s="43">
        <v>3780</v>
      </c>
      <c r="P37" s="38">
        <f t="shared" si="28"/>
        <v>3345.13274336283</v>
      </c>
      <c r="Q37" s="42">
        <f t="shared" si="35"/>
        <v>312417</v>
      </c>
      <c r="R37" s="42" t="s">
        <v>31</v>
      </c>
      <c r="S37" s="41">
        <v>3830</v>
      </c>
      <c r="T37" s="41">
        <f t="shared" si="36"/>
        <v>3389.38053097345</v>
      </c>
      <c r="U37" s="41">
        <f t="shared" si="37"/>
        <v>316549.5</v>
      </c>
      <c r="V37" s="60"/>
      <c r="W37" s="41">
        <v>3831</v>
      </c>
      <c r="X37" s="38">
        <f t="shared" si="29"/>
        <v>3390.26548672566</v>
      </c>
      <c r="Y37" s="42">
        <f t="shared" si="38"/>
        <v>316632.15</v>
      </c>
      <c r="Z37" s="60" t="s">
        <v>32</v>
      </c>
      <c r="AA37" s="45">
        <v>3850</v>
      </c>
      <c r="AB37" s="46">
        <f t="shared" si="30"/>
        <v>3407.0796460177</v>
      </c>
      <c r="AC37" s="47">
        <f t="shared" si="31"/>
        <v>318202.5</v>
      </c>
      <c r="AD37" s="60"/>
      <c r="AE37" s="45">
        <v>3880</v>
      </c>
      <c r="AF37" s="46">
        <f t="shared" si="32"/>
        <v>3433.62831858407</v>
      </c>
      <c r="AG37" s="47">
        <f t="shared" si="33"/>
        <v>320682</v>
      </c>
      <c r="AH37" s="48"/>
      <c r="AI37" s="59"/>
      <c r="AJ37" s="59"/>
    </row>
    <row r="38" s="1" customFormat="1" ht="28" customHeight="1" spans="1:36">
      <c r="A38" s="53" t="s">
        <v>79</v>
      </c>
      <c r="B38" s="53"/>
      <c r="C38" s="53"/>
      <c r="D38" s="53"/>
      <c r="E38" s="53"/>
      <c r="F38" s="53"/>
      <c r="G38" s="53"/>
      <c r="H38" s="53"/>
      <c r="I38" s="54"/>
      <c r="J38" s="65">
        <f>SUM(J29:J37)</f>
        <v>845724</v>
      </c>
      <c r="K38" s="65"/>
      <c r="L38" s="56"/>
      <c r="M38" s="54"/>
      <c r="N38" s="53">
        <f>SUM(N29:N37)</f>
        <v>736807.2</v>
      </c>
      <c r="O38" s="56"/>
      <c r="P38" s="57"/>
      <c r="Q38" s="53">
        <f>SUM(Q29:Q37)</f>
        <v>736807.2</v>
      </c>
      <c r="R38" s="55"/>
      <c r="S38" s="56"/>
      <c r="T38" s="56"/>
      <c r="U38" s="53">
        <f>SUM(U29:U37)</f>
        <v>744195.9</v>
      </c>
      <c r="V38" s="55"/>
      <c r="W38" s="56"/>
      <c r="X38" s="57"/>
      <c r="Y38" s="53">
        <f>SUM(Y29:Y37)</f>
        <v>744450.06</v>
      </c>
      <c r="Z38" s="55"/>
      <c r="AA38" s="56"/>
      <c r="AB38" s="57"/>
      <c r="AC38" s="53">
        <f>SUM(AC29:AC37)</f>
        <v>744085.5</v>
      </c>
      <c r="AD38" s="55"/>
      <c r="AE38" s="56"/>
      <c r="AF38" s="57"/>
      <c r="AG38" s="53">
        <f>SUM(AG29:AG37)</f>
        <v>759302.27</v>
      </c>
      <c r="AH38" s="58"/>
      <c r="AI38" s="59"/>
      <c r="AJ38" s="59"/>
    </row>
    <row r="39" ht="28" customHeight="1" spans="1:36">
      <c r="A39" s="47"/>
      <c r="B39" s="47"/>
      <c r="C39" s="66" t="s">
        <v>69</v>
      </c>
      <c r="D39" s="67"/>
      <c r="E39" s="47"/>
      <c r="F39" s="68">
        <f>SUM(F8:F38)</f>
        <v>401.11</v>
      </c>
      <c r="G39" s="47"/>
      <c r="H39" s="47"/>
      <c r="I39" s="47"/>
      <c r="J39" s="47"/>
      <c r="K39" s="47">
        <f>SUM(K8:K38)</f>
        <v>0</v>
      </c>
      <c r="L39" s="38"/>
      <c r="M39" s="47"/>
      <c r="N39" s="47"/>
      <c r="O39" s="46"/>
      <c r="P39" s="47"/>
      <c r="Q39" s="46"/>
      <c r="R39" s="47"/>
      <c r="S39" s="46"/>
      <c r="T39" s="47"/>
      <c r="U39" s="46"/>
      <c r="V39" s="47"/>
      <c r="W39" s="46"/>
      <c r="X39" s="47"/>
      <c r="Y39" s="69"/>
      <c r="Z39" s="47"/>
      <c r="AA39" s="46"/>
      <c r="AB39" s="47"/>
      <c r="AC39" s="46"/>
      <c r="AD39" s="47"/>
      <c r="AE39" s="46"/>
      <c r="AF39" s="47"/>
      <c r="AG39" s="46"/>
      <c r="AH39" s="46"/>
      <c r="AI39" s="59"/>
      <c r="AJ39" s="59"/>
    </row>
    <row r="40" ht="28" customHeight="1" spans="1:36">
      <c r="A40" s="70" t="s">
        <v>70</v>
      </c>
      <c r="B40" s="71"/>
      <c r="C40" s="71"/>
      <c r="D40" s="71"/>
      <c r="E40" s="71"/>
      <c r="F40" s="71"/>
      <c r="G40" s="72"/>
      <c r="H40" s="71"/>
      <c r="I40" s="73"/>
      <c r="J40" s="74">
        <f>J41/1.13</f>
        <v>1526347.78761062</v>
      </c>
      <c r="K40" s="74"/>
      <c r="L40" s="75"/>
      <c r="M40" s="76"/>
      <c r="N40" s="57">
        <f>N41/1.13</f>
        <v>1333914.46902655</v>
      </c>
      <c r="O40" s="57"/>
      <c r="P40" s="74"/>
      <c r="Q40" s="57">
        <f>Q41/1.13</f>
        <v>1339777.96460177</v>
      </c>
      <c r="R40" s="74"/>
      <c r="S40" s="57"/>
      <c r="T40" s="74"/>
      <c r="U40" s="57">
        <f>U41/1.13</f>
        <v>1346790.88495575</v>
      </c>
      <c r="V40" s="74"/>
      <c r="W40" s="57"/>
      <c r="X40" s="74"/>
      <c r="Y40" s="57">
        <f>Y41/1.13</f>
        <v>1352391.84955752</v>
      </c>
      <c r="Z40" s="74"/>
      <c r="AA40" s="57"/>
      <c r="AB40" s="74"/>
      <c r="AC40" s="57">
        <f>AC41/1.13</f>
        <v>1345729.82300885</v>
      </c>
      <c r="AD40" s="74"/>
      <c r="AE40" s="57"/>
      <c r="AF40" s="74"/>
      <c r="AG40" s="57">
        <f>AG41/1.13</f>
        <v>1379491.12389381</v>
      </c>
      <c r="AH40" s="58"/>
    </row>
    <row r="41" ht="28" customHeight="1" spans="1:36">
      <c r="A41" s="77" t="s">
        <v>71</v>
      </c>
      <c r="B41" s="78"/>
      <c r="C41" s="78"/>
      <c r="D41" s="78"/>
      <c r="E41" s="78"/>
      <c r="F41" s="78"/>
      <c r="G41" s="72"/>
      <c r="H41" s="78"/>
      <c r="I41" s="79"/>
      <c r="J41" s="80">
        <f>J38+J28+J22</f>
        <v>1724773</v>
      </c>
      <c r="K41" s="81"/>
      <c r="L41" s="82"/>
      <c r="M41" s="82"/>
      <c r="N41" s="83">
        <f>N38+N28+N22</f>
        <v>1507323.35</v>
      </c>
      <c r="O41" s="83"/>
      <c r="P41" s="81"/>
      <c r="Q41" s="83">
        <f>Q38+Q28+Q22</f>
        <v>1513949.1</v>
      </c>
      <c r="R41" s="81"/>
      <c r="S41" s="83"/>
      <c r="T41" s="81"/>
      <c r="U41" s="83">
        <f>U38+U28+U22</f>
        <v>1521873.7</v>
      </c>
      <c r="V41" s="81"/>
      <c r="W41" s="83"/>
      <c r="X41" s="81"/>
      <c r="Y41" s="83">
        <f>Y38+Y28+Y22</f>
        <v>1528202.79</v>
      </c>
      <c r="Z41" s="81"/>
      <c r="AA41" s="83"/>
      <c r="AB41" s="81"/>
      <c r="AC41" s="83">
        <f>AC38+AC28+AC22</f>
        <v>1520674.7</v>
      </c>
      <c r="AD41" s="81"/>
      <c r="AE41" s="83"/>
      <c r="AF41" s="81"/>
      <c r="AG41" s="83">
        <f>AG38+AG28+AG22</f>
        <v>1558824.97</v>
      </c>
      <c r="AH41" s="81"/>
    </row>
    <row r="45" spans="1:36">
      <c r="G45" s="2"/>
      <c r="H45" s="2"/>
      <c r="I45" s="2"/>
    </row>
  </sheetData>
  <mergeCells count="33">
    <mergeCell ref="A1:AC1"/>
    <mergeCell ref="O2:R2"/>
    <mergeCell ref="S2:V2"/>
    <mergeCell ref="W2:Z2"/>
    <mergeCell ref="AA2:AD2"/>
    <mergeCell ref="AE2:AH2"/>
    <mergeCell ref="O3:R3"/>
    <mergeCell ref="S3:V3"/>
    <mergeCell ref="W3:Z3"/>
    <mergeCell ref="AA3:AD3"/>
    <mergeCell ref="AE3:AH3"/>
    <mergeCell ref="A4:K4"/>
    <mergeCell ref="O4:R4"/>
    <mergeCell ref="S4:V4"/>
    <mergeCell ref="W4:Z4"/>
    <mergeCell ref="AA4:AD4"/>
    <mergeCell ref="AE4:AH4"/>
    <mergeCell ref="A5:K5"/>
    <mergeCell ref="O5:R5"/>
    <mergeCell ref="S5:V5"/>
    <mergeCell ref="W5:Z5"/>
    <mergeCell ref="AA5:AD5"/>
    <mergeCell ref="AE5:AH5"/>
    <mergeCell ref="A6:K6"/>
    <mergeCell ref="O6:AH6"/>
    <mergeCell ref="A22:H22"/>
    <mergeCell ref="A28:H28"/>
    <mergeCell ref="A38:H38"/>
    <mergeCell ref="A40:I40"/>
    <mergeCell ref="A41:I41"/>
    <mergeCell ref="G45:I45"/>
    <mergeCell ref="A2:K3"/>
    <mergeCell ref="L2:N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5"/>
  <sheetViews>
    <sheetView workbookViewId="0">
      <pane ySplit="7" topLeftCell="A8" activePane="bottomLeft" state="frozen"/>
      <selection/>
      <selection pane="bottomLeft" activeCell="D29" sqref="D29:D37"/>
    </sheetView>
  </sheetViews>
  <sheetFormatPr defaultColWidth="9" defaultRowHeight="13.5"/>
  <cols>
    <col min="1" max="1" width="6.26666666666667" customWidth="1"/>
    <col min="2" max="2" width="10.3666666666667" customWidth="1"/>
    <col min="3" max="3" width="16.9083333333333" customWidth="1"/>
    <col min="4" max="4" width="7.375" customWidth="1"/>
    <col min="5" max="5" width="7.725" customWidth="1"/>
    <col min="6" max="6" width="10.8166666666667" customWidth="1"/>
    <col min="7" max="7" width="14.2666666666667" customWidth="1"/>
    <col min="8" max="8" width="12.4916666666667" customWidth="1"/>
    <col min="9" max="9" width="10.2666666666667" customWidth="1"/>
    <col min="10" max="10" width="12" style="2" customWidth="1"/>
    <col min="11" max="11" width="10.2666666666667" style="2" customWidth="1"/>
    <col min="12" max="12" width="10.2666666666667" style="3" customWidth="1"/>
    <col min="13" max="13" width="10.2666666666667" customWidth="1"/>
    <col min="14" max="14" width="12.725" customWidth="1"/>
    <col min="15" max="15" width="9.63333333333333" style="4" customWidth="1"/>
    <col min="16" max="16" width="10.725" customWidth="1"/>
    <col min="17" max="17" width="12.725" style="4" customWidth="1"/>
    <col min="18" max="18" width="10.3666666666667" customWidth="1"/>
    <col min="19" max="19" width="10.3666666666667" style="4" customWidth="1"/>
    <col min="20" max="20" width="10.9083333333333" customWidth="1"/>
    <col min="21" max="21" width="13.1833333333333" customWidth="1"/>
    <col min="22" max="22" width="9.725" customWidth="1"/>
    <col min="23" max="23" width="9.725" style="4" customWidth="1"/>
    <col min="24" max="24" width="11.4416666666667" customWidth="1"/>
    <col min="25" max="25" width="13.2666666666667" customWidth="1"/>
    <col min="26" max="26" width="9.725" customWidth="1"/>
    <col min="27" max="27" width="9.725" style="4" customWidth="1"/>
    <col min="28" max="28" width="11.0916666666667" customWidth="1"/>
    <col min="29" max="29" width="12.5416666666667" style="4" customWidth="1"/>
    <col min="30" max="30" width="11.4416666666667" customWidth="1"/>
    <col min="31" max="31" width="11.4416666666667" style="4" customWidth="1"/>
    <col min="32" max="32" width="10.9083333333333" customWidth="1"/>
    <col min="33" max="33" width="12.6333333333333"/>
  </cols>
  <sheetData>
    <row r="1" customFormat="1" ht="48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5"/>
      <c r="Q1" s="7"/>
      <c r="R1" s="5"/>
      <c r="S1" s="7"/>
      <c r="T1" s="5"/>
      <c r="U1" s="5"/>
      <c r="V1" s="5"/>
      <c r="W1" s="7"/>
      <c r="X1" s="5"/>
      <c r="Y1" s="5"/>
      <c r="Z1" s="5"/>
      <c r="AA1" s="7"/>
      <c r="AB1" s="5"/>
      <c r="AC1" s="7"/>
      <c r="AE1" s="4"/>
    </row>
    <row r="2" ht="28" customHeight="1" spans="1:3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 t="s">
        <v>2</v>
      </c>
      <c r="M2" s="8"/>
      <c r="N2" s="8"/>
      <c r="O2" s="10" t="s">
        <v>3</v>
      </c>
      <c r="P2" s="11"/>
      <c r="Q2" s="10"/>
      <c r="R2" s="12"/>
      <c r="S2" s="13" t="s">
        <v>3</v>
      </c>
      <c r="T2" s="11"/>
      <c r="U2" s="11"/>
      <c r="V2" s="12"/>
      <c r="W2" s="13" t="s">
        <v>3</v>
      </c>
      <c r="X2" s="11"/>
      <c r="Y2" s="11"/>
      <c r="Z2" s="11"/>
      <c r="AA2" s="13" t="s">
        <v>3</v>
      </c>
      <c r="AB2" s="11"/>
      <c r="AC2" s="10"/>
      <c r="AD2" s="12"/>
      <c r="AE2" s="14" t="s">
        <v>3</v>
      </c>
      <c r="AF2" s="15"/>
      <c r="AG2" s="15"/>
      <c r="AH2" s="15"/>
    </row>
    <row r="3" ht="28" customHeight="1" spans="1:3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16" t="s">
        <v>4</v>
      </c>
      <c r="P3" s="17"/>
      <c r="Q3" s="16"/>
      <c r="R3" s="18"/>
      <c r="S3" s="19" t="s">
        <v>5</v>
      </c>
      <c r="T3" s="17"/>
      <c r="U3" s="17"/>
      <c r="V3" s="18"/>
      <c r="W3" s="19" t="s">
        <v>7</v>
      </c>
      <c r="X3" s="17"/>
      <c r="Y3" s="17"/>
      <c r="Z3" s="17"/>
      <c r="AA3" s="19" t="s">
        <v>6</v>
      </c>
      <c r="AB3" s="17"/>
      <c r="AC3" s="16"/>
      <c r="AD3" s="18"/>
      <c r="AE3" s="20" t="s">
        <v>8</v>
      </c>
      <c r="AF3" s="21"/>
      <c r="AG3" s="21"/>
      <c r="AH3" s="21"/>
    </row>
    <row r="4" ht="28" customHeight="1" spans="1:34">
      <c r="A4" s="8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6" t="s">
        <v>72</v>
      </c>
      <c r="P4" s="17"/>
      <c r="Q4" s="16"/>
      <c r="R4" s="18"/>
      <c r="S4" s="19" t="s">
        <v>73</v>
      </c>
      <c r="T4" s="17"/>
      <c r="U4" s="17"/>
      <c r="V4" s="18"/>
      <c r="W4" s="19" t="s">
        <v>74</v>
      </c>
      <c r="X4" s="17"/>
      <c r="Y4" s="17"/>
      <c r="Z4" s="17"/>
      <c r="AA4" s="19" t="s">
        <v>75</v>
      </c>
      <c r="AB4" s="17"/>
      <c r="AC4" s="16"/>
      <c r="AD4" s="18"/>
      <c r="AE4" s="20" t="s">
        <v>76</v>
      </c>
      <c r="AF4" s="21"/>
      <c r="AG4" s="21"/>
      <c r="AH4" s="21"/>
    </row>
    <row r="5" ht="28" customHeight="1" spans="1:34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9"/>
      <c r="M5" s="8"/>
      <c r="N5" s="8"/>
      <c r="O5" s="23" t="s">
        <v>80</v>
      </c>
      <c r="P5" s="24"/>
      <c r="Q5" s="23"/>
      <c r="R5" s="25"/>
      <c r="S5" s="23" t="s">
        <v>80</v>
      </c>
      <c r="T5" s="24"/>
      <c r="U5" s="24"/>
      <c r="V5" s="25"/>
      <c r="W5" s="23" t="s">
        <v>80</v>
      </c>
      <c r="X5" s="24"/>
      <c r="Y5" s="24"/>
      <c r="Z5" s="25"/>
      <c r="AA5" s="23" t="s">
        <v>80</v>
      </c>
      <c r="AB5" s="24"/>
      <c r="AC5" s="23"/>
      <c r="AD5" s="25"/>
      <c r="AE5" s="23" t="s">
        <v>78</v>
      </c>
      <c r="AF5" s="24"/>
      <c r="AG5" s="24"/>
      <c r="AH5" s="25"/>
    </row>
    <row r="6" ht="28" customHeight="1" spans="1:34">
      <c r="A6" s="8" t="s">
        <v>12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26" t="s">
        <v>13</v>
      </c>
      <c r="P6" s="27"/>
      <c r="Q6" s="28"/>
      <c r="R6" s="27"/>
      <c r="S6" s="28"/>
      <c r="T6" s="27"/>
      <c r="U6" s="27"/>
      <c r="V6" s="27"/>
      <c r="W6" s="28"/>
      <c r="X6" s="27"/>
      <c r="Y6" s="27"/>
      <c r="Z6" s="27"/>
      <c r="AA6" s="28"/>
      <c r="AB6" s="27"/>
      <c r="AC6" s="28"/>
      <c r="AD6" s="27"/>
      <c r="AE6" s="28"/>
      <c r="AF6" s="27"/>
      <c r="AG6" s="27"/>
      <c r="AH6" s="27"/>
    </row>
    <row r="7" ht="46" customHeight="1" spans="1:34">
      <c r="A7" s="29" t="s">
        <v>14</v>
      </c>
      <c r="B7" s="30" t="s">
        <v>15</v>
      </c>
      <c r="C7" s="31" t="s">
        <v>16</v>
      </c>
      <c r="D7" s="31" t="s">
        <v>19</v>
      </c>
      <c r="E7" s="30" t="s">
        <v>17</v>
      </c>
      <c r="F7" s="32" t="s">
        <v>18</v>
      </c>
      <c r="G7" s="32" t="s">
        <v>20</v>
      </c>
      <c r="H7" s="32" t="s">
        <v>21</v>
      </c>
      <c r="I7" s="32" t="s">
        <v>22</v>
      </c>
      <c r="J7" s="32" t="s">
        <v>23</v>
      </c>
      <c r="K7" s="32" t="s">
        <v>24</v>
      </c>
      <c r="L7" s="33" t="s">
        <v>25</v>
      </c>
      <c r="M7" s="34" t="s">
        <v>26</v>
      </c>
      <c r="N7" s="34" t="s">
        <v>27</v>
      </c>
      <c r="O7" s="35" t="s">
        <v>25</v>
      </c>
      <c r="P7" s="34" t="s">
        <v>26</v>
      </c>
      <c r="Q7" s="35" t="s">
        <v>27</v>
      </c>
      <c r="R7" s="34" t="s">
        <v>21</v>
      </c>
      <c r="S7" s="35" t="s">
        <v>25</v>
      </c>
      <c r="T7" s="34" t="s">
        <v>26</v>
      </c>
      <c r="U7" s="34" t="s">
        <v>27</v>
      </c>
      <c r="V7" s="34" t="s">
        <v>21</v>
      </c>
      <c r="W7" s="35" t="s">
        <v>25</v>
      </c>
      <c r="X7" s="34" t="s">
        <v>26</v>
      </c>
      <c r="Y7" s="34" t="s">
        <v>27</v>
      </c>
      <c r="Z7" s="34" t="s">
        <v>21</v>
      </c>
      <c r="AA7" s="35" t="s">
        <v>25</v>
      </c>
      <c r="AB7" s="34" t="s">
        <v>26</v>
      </c>
      <c r="AC7" s="35" t="s">
        <v>27</v>
      </c>
      <c r="AD7" s="34" t="s">
        <v>21</v>
      </c>
      <c r="AE7" s="35" t="s">
        <v>25</v>
      </c>
      <c r="AF7" s="34" t="s">
        <v>26</v>
      </c>
      <c r="AG7" s="34" t="s">
        <v>27</v>
      </c>
      <c r="AH7" s="36" t="s">
        <v>21</v>
      </c>
    </row>
    <row r="8" ht="28" customHeight="1" spans="1:34">
      <c r="A8" s="37">
        <v>1</v>
      </c>
      <c r="B8" s="38" t="s">
        <v>28</v>
      </c>
      <c r="C8" s="39">
        <v>5</v>
      </c>
      <c r="D8" s="39" t="s">
        <v>30</v>
      </c>
      <c r="E8" s="38" t="s">
        <v>29</v>
      </c>
      <c r="F8" s="38">
        <v>0.34</v>
      </c>
      <c r="G8" s="38">
        <v>4300</v>
      </c>
      <c r="H8" s="37"/>
      <c r="I8" s="40">
        <f t="shared" ref="I8:I21" si="0">G8/1.13</f>
        <v>3805.30973451327</v>
      </c>
      <c r="J8" s="37">
        <f t="shared" ref="J8:J21" si="1">G8*F8</f>
        <v>1462</v>
      </c>
      <c r="K8" s="37"/>
      <c r="L8" s="41">
        <f t="shared" ref="L8:L21" si="2">MIN(O8,S8,W8,AA8,AE8)</f>
        <v>3880</v>
      </c>
      <c r="M8" s="40">
        <f t="shared" ref="M8:M21" si="3">L8/1.13</f>
        <v>3433.62831858407</v>
      </c>
      <c r="N8" s="37">
        <f t="shared" ref="N8:N21" si="4">L8*F8</f>
        <v>1319.2</v>
      </c>
      <c r="O8" s="43">
        <v>3880</v>
      </c>
      <c r="P8" s="46">
        <f>O8/1.13</f>
        <v>3433.62831858407</v>
      </c>
      <c r="Q8" s="45">
        <f>O8*F8</f>
        <v>1319.2</v>
      </c>
      <c r="R8" s="60" t="s">
        <v>31</v>
      </c>
      <c r="S8" s="43">
        <v>3880</v>
      </c>
      <c r="T8" s="45">
        <f>S8/1.13</f>
        <v>3433.62831858407</v>
      </c>
      <c r="U8" s="60">
        <f>S8*F8</f>
        <v>1319.2</v>
      </c>
      <c r="V8" s="60"/>
      <c r="W8" s="45">
        <v>3946</v>
      </c>
      <c r="X8" s="46">
        <f>W8/1.13</f>
        <v>3492.03539823009</v>
      </c>
      <c r="Y8" s="46">
        <f>W8*F8</f>
        <v>1341.64</v>
      </c>
      <c r="Z8" s="44" t="s">
        <v>33</v>
      </c>
      <c r="AA8" s="45">
        <v>3890</v>
      </c>
      <c r="AB8" s="46">
        <f>AA8/1.13</f>
        <v>3442.47787610619</v>
      </c>
      <c r="AC8" s="46">
        <f>AA8*F8</f>
        <v>1322.6</v>
      </c>
      <c r="AD8" s="60"/>
      <c r="AE8" s="45">
        <v>4040</v>
      </c>
      <c r="AF8" s="46">
        <v>3575.22123893805</v>
      </c>
      <c r="AG8" s="47">
        <v>1373.6</v>
      </c>
      <c r="AH8" s="48"/>
    </row>
    <row r="9" ht="28" customHeight="1" spans="1:34">
      <c r="A9" s="37">
        <v>2</v>
      </c>
      <c r="B9" s="38" t="s">
        <v>28</v>
      </c>
      <c r="C9" s="39" t="s">
        <v>34</v>
      </c>
      <c r="D9" s="39" t="s">
        <v>30</v>
      </c>
      <c r="E9" s="38" t="s">
        <v>29</v>
      </c>
      <c r="F9" s="38">
        <v>8.47</v>
      </c>
      <c r="G9" s="38">
        <v>4300</v>
      </c>
      <c r="H9" s="37"/>
      <c r="I9" s="40">
        <f t="shared" si="0"/>
        <v>3805.30973451327</v>
      </c>
      <c r="J9" s="37">
        <f t="shared" si="1"/>
        <v>36421</v>
      </c>
      <c r="K9" s="37"/>
      <c r="L9" s="41">
        <f t="shared" si="2"/>
        <v>3580</v>
      </c>
      <c r="M9" s="40">
        <f t="shared" si="3"/>
        <v>3168.14159292035</v>
      </c>
      <c r="N9" s="37">
        <f t="shared" si="4"/>
        <v>30322.6</v>
      </c>
      <c r="O9" s="41">
        <v>3590</v>
      </c>
      <c r="P9" s="46">
        <f t="shared" ref="P9:P21" si="5">O9/1.13</f>
        <v>3176.99115044248</v>
      </c>
      <c r="Q9" s="45">
        <f t="shared" ref="Q9:Q21" si="6">O9*F9</f>
        <v>30407.3</v>
      </c>
      <c r="R9" s="60" t="s">
        <v>31</v>
      </c>
      <c r="S9" s="43">
        <v>3580</v>
      </c>
      <c r="T9" s="45">
        <f t="shared" ref="T9:T21" si="7">S9/1.13</f>
        <v>3168.14159292035</v>
      </c>
      <c r="U9" s="60">
        <f t="shared" ref="U9:U37" si="8">S9*F9</f>
        <v>30322.6</v>
      </c>
      <c r="V9" s="60"/>
      <c r="W9" s="45">
        <v>3644</v>
      </c>
      <c r="X9" s="46">
        <f t="shared" ref="X9:X21" si="9">W9/1.13</f>
        <v>3224.77876106195</v>
      </c>
      <c r="Y9" s="46">
        <f t="shared" ref="Y9:Y21" si="10">W9*F9</f>
        <v>30864.68</v>
      </c>
      <c r="Z9" s="44"/>
      <c r="AA9" s="45">
        <v>3590</v>
      </c>
      <c r="AB9" s="46">
        <f t="shared" ref="AB9:AB21" si="11">AA9/1.13</f>
        <v>3176.99115044248</v>
      </c>
      <c r="AC9" s="46">
        <f t="shared" ref="AC9:AC21" si="12">AA9*F9</f>
        <v>30407.3</v>
      </c>
      <c r="AD9" s="60"/>
      <c r="AE9" s="45">
        <v>3730</v>
      </c>
      <c r="AF9" s="46">
        <v>3300.88495575221</v>
      </c>
      <c r="AG9" s="47">
        <v>31593.1</v>
      </c>
      <c r="AH9" s="48"/>
    </row>
    <row r="10" ht="28" customHeight="1" spans="1:34">
      <c r="A10" s="37">
        <v>3</v>
      </c>
      <c r="B10" s="38" t="s">
        <v>28</v>
      </c>
      <c r="C10" s="39">
        <v>14</v>
      </c>
      <c r="D10" s="39" t="s">
        <v>30</v>
      </c>
      <c r="E10" s="38" t="s">
        <v>29</v>
      </c>
      <c r="F10" s="38">
        <v>7.4</v>
      </c>
      <c r="G10" s="38">
        <v>4300</v>
      </c>
      <c r="H10" s="37"/>
      <c r="I10" s="40">
        <f t="shared" si="0"/>
        <v>3805.30973451327</v>
      </c>
      <c r="J10" s="37">
        <f t="shared" si="1"/>
        <v>31820</v>
      </c>
      <c r="K10" s="37"/>
      <c r="L10" s="41">
        <f t="shared" si="2"/>
        <v>3580</v>
      </c>
      <c r="M10" s="40">
        <f t="shared" si="3"/>
        <v>3168.14159292035</v>
      </c>
      <c r="N10" s="37">
        <f t="shared" si="4"/>
        <v>26492</v>
      </c>
      <c r="O10" s="41">
        <v>3590</v>
      </c>
      <c r="P10" s="46">
        <f t="shared" si="5"/>
        <v>3176.99115044248</v>
      </c>
      <c r="Q10" s="45">
        <f t="shared" si="6"/>
        <v>26566</v>
      </c>
      <c r="R10" s="60" t="s">
        <v>31</v>
      </c>
      <c r="S10" s="43">
        <v>3580</v>
      </c>
      <c r="T10" s="45">
        <f t="shared" si="7"/>
        <v>3168.14159292035</v>
      </c>
      <c r="U10" s="60">
        <f t="shared" si="8"/>
        <v>26492</v>
      </c>
      <c r="V10" s="60"/>
      <c r="W10" s="45">
        <v>3644</v>
      </c>
      <c r="X10" s="46">
        <f t="shared" si="9"/>
        <v>3224.77876106195</v>
      </c>
      <c r="Y10" s="46">
        <f t="shared" si="10"/>
        <v>26965.6</v>
      </c>
      <c r="Z10" s="44"/>
      <c r="AA10" s="45">
        <v>3590</v>
      </c>
      <c r="AB10" s="46">
        <f t="shared" si="11"/>
        <v>3176.99115044248</v>
      </c>
      <c r="AC10" s="46">
        <f t="shared" si="12"/>
        <v>26566</v>
      </c>
      <c r="AD10" s="60"/>
      <c r="AE10" s="45">
        <v>3730</v>
      </c>
      <c r="AF10" s="46">
        <v>3300.88495575221</v>
      </c>
      <c r="AG10" s="47">
        <v>27602</v>
      </c>
      <c r="AH10" s="48"/>
    </row>
    <row r="11" ht="28" customHeight="1" spans="1:34">
      <c r="A11" s="37">
        <v>4</v>
      </c>
      <c r="B11" s="38" t="s">
        <v>28</v>
      </c>
      <c r="C11" s="39" t="s">
        <v>35</v>
      </c>
      <c r="D11" s="39" t="s">
        <v>30</v>
      </c>
      <c r="E11" s="38" t="s">
        <v>29</v>
      </c>
      <c r="F11" s="38">
        <v>2.27</v>
      </c>
      <c r="G11" s="38">
        <v>4300</v>
      </c>
      <c r="H11" s="37"/>
      <c r="I11" s="40">
        <f t="shared" si="0"/>
        <v>3805.30973451327</v>
      </c>
      <c r="J11" s="37">
        <f t="shared" si="1"/>
        <v>9761</v>
      </c>
      <c r="K11" s="37"/>
      <c r="L11" s="41">
        <f t="shared" si="2"/>
        <v>3610</v>
      </c>
      <c r="M11" s="40">
        <f t="shared" si="3"/>
        <v>3194.69026548673</v>
      </c>
      <c r="N11" s="37">
        <f t="shared" si="4"/>
        <v>8194.7</v>
      </c>
      <c r="O11" s="43">
        <v>3610</v>
      </c>
      <c r="P11" s="46">
        <f t="shared" si="5"/>
        <v>3194.69026548673</v>
      </c>
      <c r="Q11" s="45">
        <f t="shared" si="6"/>
        <v>8194.7</v>
      </c>
      <c r="R11" s="60" t="s">
        <v>31</v>
      </c>
      <c r="S11" s="43">
        <v>3610</v>
      </c>
      <c r="T11" s="45">
        <f t="shared" si="7"/>
        <v>3194.69026548673</v>
      </c>
      <c r="U11" s="60">
        <f t="shared" si="8"/>
        <v>8194.7</v>
      </c>
      <c r="V11" s="60"/>
      <c r="W11" s="45">
        <v>3675</v>
      </c>
      <c r="X11" s="46">
        <f t="shared" si="9"/>
        <v>3252.21238938053</v>
      </c>
      <c r="Y11" s="46">
        <f t="shared" si="10"/>
        <v>8342.25</v>
      </c>
      <c r="Z11" s="44"/>
      <c r="AA11" s="45">
        <v>3620</v>
      </c>
      <c r="AB11" s="46">
        <f t="shared" si="11"/>
        <v>3203.53982300885</v>
      </c>
      <c r="AC11" s="46">
        <f t="shared" si="12"/>
        <v>8217.4</v>
      </c>
      <c r="AD11" s="60"/>
      <c r="AE11" s="45">
        <v>3750</v>
      </c>
      <c r="AF11" s="46">
        <v>3318.58407079646</v>
      </c>
      <c r="AG11" s="47">
        <v>8512.5</v>
      </c>
      <c r="AH11" s="48"/>
    </row>
    <row r="12" ht="28" customHeight="1" spans="1:34">
      <c r="A12" s="37">
        <v>5</v>
      </c>
      <c r="B12" s="38" t="s">
        <v>36</v>
      </c>
      <c r="C12" s="39">
        <v>50</v>
      </c>
      <c r="D12" s="39" t="s">
        <v>30</v>
      </c>
      <c r="E12" s="38" t="s">
        <v>29</v>
      </c>
      <c r="F12" s="38">
        <v>1.58</v>
      </c>
      <c r="G12" s="38">
        <v>4300</v>
      </c>
      <c r="H12" s="37"/>
      <c r="I12" s="40">
        <f t="shared" si="0"/>
        <v>3805.30973451327</v>
      </c>
      <c r="J12" s="37">
        <f t="shared" si="1"/>
        <v>6794</v>
      </c>
      <c r="K12" s="37"/>
      <c r="L12" s="41">
        <f t="shared" si="2"/>
        <v>3670</v>
      </c>
      <c r="M12" s="40">
        <f t="shared" si="3"/>
        <v>3247.78761061947</v>
      </c>
      <c r="N12" s="37">
        <f t="shared" si="4"/>
        <v>5798.6</v>
      </c>
      <c r="O12" s="41">
        <v>3680</v>
      </c>
      <c r="P12" s="46">
        <f t="shared" si="5"/>
        <v>3256.63716814159</v>
      </c>
      <c r="Q12" s="45">
        <f t="shared" si="6"/>
        <v>5814.4</v>
      </c>
      <c r="R12" s="60" t="s">
        <v>31</v>
      </c>
      <c r="S12" s="43">
        <v>3670</v>
      </c>
      <c r="T12" s="45">
        <f t="shared" si="7"/>
        <v>3247.78761061947</v>
      </c>
      <c r="U12" s="60">
        <f t="shared" si="8"/>
        <v>5798.6</v>
      </c>
      <c r="V12" s="42"/>
      <c r="W12" s="41">
        <v>3738</v>
      </c>
      <c r="X12" s="46">
        <f t="shared" si="9"/>
        <v>3307.96460176991</v>
      </c>
      <c r="Y12" s="46">
        <f t="shared" si="10"/>
        <v>5906.04</v>
      </c>
      <c r="Z12" s="44"/>
      <c r="AA12" s="41">
        <v>3680</v>
      </c>
      <c r="AB12" s="46">
        <f t="shared" si="11"/>
        <v>3256.63716814159</v>
      </c>
      <c r="AC12" s="46">
        <f t="shared" si="12"/>
        <v>5814.4</v>
      </c>
      <c r="AD12" s="42"/>
      <c r="AE12" s="41">
        <v>3820</v>
      </c>
      <c r="AF12" s="38">
        <v>3380.53097345133</v>
      </c>
      <c r="AG12" s="49">
        <v>6035.6</v>
      </c>
      <c r="AH12" s="48"/>
    </row>
    <row r="13" ht="28" customHeight="1" spans="1:34">
      <c r="A13" s="37">
        <v>6</v>
      </c>
      <c r="B13" s="38" t="s">
        <v>37</v>
      </c>
      <c r="C13" s="38" t="s">
        <v>38</v>
      </c>
      <c r="D13" s="38" t="s">
        <v>30</v>
      </c>
      <c r="E13" s="38" t="s">
        <v>29</v>
      </c>
      <c r="F13" s="38">
        <v>0.85</v>
      </c>
      <c r="G13" s="38">
        <v>4300</v>
      </c>
      <c r="H13" s="37"/>
      <c r="I13" s="40">
        <f t="shared" si="0"/>
        <v>3805.30973451327</v>
      </c>
      <c r="J13" s="37">
        <f t="shared" si="1"/>
        <v>3655</v>
      </c>
      <c r="K13" s="37"/>
      <c r="L13" s="41">
        <f t="shared" si="2"/>
        <v>3770</v>
      </c>
      <c r="M13" s="40">
        <f t="shared" si="3"/>
        <v>3336.28318584071</v>
      </c>
      <c r="N13" s="37">
        <f t="shared" si="4"/>
        <v>3204.5</v>
      </c>
      <c r="O13" s="41">
        <v>3780</v>
      </c>
      <c r="P13" s="46">
        <f t="shared" si="5"/>
        <v>3345.13274336283</v>
      </c>
      <c r="Q13" s="45">
        <f t="shared" si="6"/>
        <v>3213</v>
      </c>
      <c r="R13" s="60" t="s">
        <v>31</v>
      </c>
      <c r="S13" s="43">
        <v>3770</v>
      </c>
      <c r="T13" s="45">
        <f t="shared" si="7"/>
        <v>3336.28318584071</v>
      </c>
      <c r="U13" s="60">
        <f t="shared" si="8"/>
        <v>3204.5</v>
      </c>
      <c r="V13" s="42"/>
      <c r="W13" s="41">
        <v>3779</v>
      </c>
      <c r="X13" s="46">
        <f t="shared" si="9"/>
        <v>3344.24778761062</v>
      </c>
      <c r="Y13" s="46">
        <f t="shared" si="10"/>
        <v>3212.15</v>
      </c>
      <c r="Z13" s="44"/>
      <c r="AA13" s="43">
        <v>3770</v>
      </c>
      <c r="AB13" s="46">
        <f t="shared" si="11"/>
        <v>3336.28318584071</v>
      </c>
      <c r="AC13" s="46">
        <f t="shared" si="12"/>
        <v>3204.5</v>
      </c>
      <c r="AD13" s="42"/>
      <c r="AE13" s="41">
        <v>3890</v>
      </c>
      <c r="AF13" s="38">
        <v>3442.47787610619</v>
      </c>
      <c r="AG13" s="49">
        <v>3306.5</v>
      </c>
      <c r="AH13" s="48"/>
    </row>
    <row r="14" ht="28" customHeight="1" spans="1:34">
      <c r="A14" s="37">
        <v>7</v>
      </c>
      <c r="B14" s="38" t="s">
        <v>39</v>
      </c>
      <c r="C14" s="38" t="s">
        <v>40</v>
      </c>
      <c r="D14" s="38" t="s">
        <v>30</v>
      </c>
      <c r="E14" s="38" t="s">
        <v>29</v>
      </c>
      <c r="F14" s="38">
        <v>0.76</v>
      </c>
      <c r="G14" s="38">
        <v>4300</v>
      </c>
      <c r="H14" s="37"/>
      <c r="I14" s="40">
        <f t="shared" si="0"/>
        <v>3805.30973451327</v>
      </c>
      <c r="J14" s="37">
        <f t="shared" si="1"/>
        <v>3268</v>
      </c>
      <c r="K14" s="37"/>
      <c r="L14" s="41">
        <f t="shared" si="2"/>
        <v>3920</v>
      </c>
      <c r="M14" s="40">
        <f t="shared" si="3"/>
        <v>3469.02654867257</v>
      </c>
      <c r="N14" s="37">
        <f t="shared" si="4"/>
        <v>2979.2</v>
      </c>
      <c r="O14" s="43">
        <v>3920</v>
      </c>
      <c r="P14" s="46">
        <f t="shared" si="5"/>
        <v>3469.02654867257</v>
      </c>
      <c r="Q14" s="45">
        <f t="shared" si="6"/>
        <v>2979.2</v>
      </c>
      <c r="R14" s="60" t="s">
        <v>31</v>
      </c>
      <c r="S14" s="41">
        <v>3980</v>
      </c>
      <c r="T14" s="45">
        <f t="shared" si="7"/>
        <v>3522.12389380531</v>
      </c>
      <c r="U14" s="60">
        <f t="shared" si="8"/>
        <v>3024.8</v>
      </c>
      <c r="V14" s="42"/>
      <c r="W14" s="41">
        <v>3977</v>
      </c>
      <c r="X14" s="46">
        <f t="shared" si="9"/>
        <v>3519.46902654867</v>
      </c>
      <c r="Y14" s="46">
        <f t="shared" si="10"/>
        <v>3022.52</v>
      </c>
      <c r="Z14" s="44"/>
      <c r="AA14" s="41">
        <v>3950</v>
      </c>
      <c r="AB14" s="46">
        <f t="shared" si="11"/>
        <v>3495.57522123894</v>
      </c>
      <c r="AC14" s="46">
        <f t="shared" si="12"/>
        <v>3002</v>
      </c>
      <c r="AD14" s="42"/>
      <c r="AE14" s="41">
        <v>4070</v>
      </c>
      <c r="AF14" s="38">
        <v>3601.76991150443</v>
      </c>
      <c r="AG14" s="49">
        <v>3093.2</v>
      </c>
      <c r="AH14" s="48"/>
    </row>
    <row r="15" ht="28" customHeight="1" spans="1:34">
      <c r="A15" s="37">
        <v>8</v>
      </c>
      <c r="B15" s="38" t="s">
        <v>39</v>
      </c>
      <c r="C15" s="38" t="s">
        <v>41</v>
      </c>
      <c r="D15" s="38" t="s">
        <v>30</v>
      </c>
      <c r="E15" s="38" t="s">
        <v>29</v>
      </c>
      <c r="F15" s="38">
        <v>3.56</v>
      </c>
      <c r="G15" s="38">
        <v>4300</v>
      </c>
      <c r="H15" s="37"/>
      <c r="I15" s="40">
        <f t="shared" si="0"/>
        <v>3805.30973451327</v>
      </c>
      <c r="J15" s="37">
        <f t="shared" si="1"/>
        <v>15308</v>
      </c>
      <c r="K15" s="37"/>
      <c r="L15" s="41">
        <f t="shared" si="2"/>
        <v>3690</v>
      </c>
      <c r="M15" s="40">
        <f t="shared" si="3"/>
        <v>3265.48672566372</v>
      </c>
      <c r="N15" s="37">
        <f t="shared" si="4"/>
        <v>13136.4</v>
      </c>
      <c r="O15" s="43">
        <v>3690</v>
      </c>
      <c r="P15" s="46">
        <f t="shared" si="5"/>
        <v>3265.48672566372</v>
      </c>
      <c r="Q15" s="45">
        <f t="shared" si="6"/>
        <v>13136.4</v>
      </c>
      <c r="R15" s="60" t="s">
        <v>31</v>
      </c>
      <c r="S15" s="43">
        <v>3690</v>
      </c>
      <c r="T15" s="45">
        <f t="shared" si="7"/>
        <v>3265.48672566372</v>
      </c>
      <c r="U15" s="60">
        <f t="shared" si="8"/>
        <v>13136.4</v>
      </c>
      <c r="V15" s="42"/>
      <c r="W15" s="41">
        <v>3696</v>
      </c>
      <c r="X15" s="46">
        <f t="shared" si="9"/>
        <v>3270.79646017699</v>
      </c>
      <c r="Y15" s="46">
        <f t="shared" si="10"/>
        <v>13157.76</v>
      </c>
      <c r="Z15" s="44"/>
      <c r="AA15" s="41">
        <v>3710</v>
      </c>
      <c r="AB15" s="46">
        <f t="shared" si="11"/>
        <v>3283.18584070796</v>
      </c>
      <c r="AC15" s="46">
        <f t="shared" si="12"/>
        <v>13207.6</v>
      </c>
      <c r="AD15" s="42"/>
      <c r="AE15" s="41">
        <v>3780</v>
      </c>
      <c r="AF15" s="38">
        <v>3345.13274336283</v>
      </c>
      <c r="AG15" s="49">
        <v>13456.8</v>
      </c>
      <c r="AH15" s="48"/>
    </row>
    <row r="16" ht="28" customHeight="1" spans="1:34">
      <c r="A16" s="37">
        <v>9</v>
      </c>
      <c r="B16" s="38" t="s">
        <v>39</v>
      </c>
      <c r="C16" s="38" t="s">
        <v>42</v>
      </c>
      <c r="D16" s="38" t="s">
        <v>30</v>
      </c>
      <c r="E16" s="38" t="s">
        <v>29</v>
      </c>
      <c r="F16" s="38">
        <v>0.18</v>
      </c>
      <c r="G16" s="38">
        <v>4300</v>
      </c>
      <c r="H16" s="37"/>
      <c r="I16" s="40">
        <f t="shared" si="0"/>
        <v>3805.30973451327</v>
      </c>
      <c r="J16" s="37">
        <f t="shared" si="1"/>
        <v>774</v>
      </c>
      <c r="K16" s="37"/>
      <c r="L16" s="41">
        <f t="shared" si="2"/>
        <v>3680</v>
      </c>
      <c r="M16" s="40">
        <f t="shared" si="3"/>
        <v>3256.63716814159</v>
      </c>
      <c r="N16" s="37">
        <f t="shared" si="4"/>
        <v>662.4</v>
      </c>
      <c r="O16" s="41">
        <v>3690</v>
      </c>
      <c r="P16" s="46">
        <f t="shared" si="5"/>
        <v>3265.48672566372</v>
      </c>
      <c r="Q16" s="45">
        <f t="shared" si="6"/>
        <v>664.2</v>
      </c>
      <c r="R16" s="60" t="s">
        <v>31</v>
      </c>
      <c r="S16" s="43">
        <v>3680</v>
      </c>
      <c r="T16" s="45">
        <f t="shared" si="7"/>
        <v>3256.63716814159</v>
      </c>
      <c r="U16" s="60">
        <f t="shared" si="8"/>
        <v>662.4</v>
      </c>
      <c r="V16" s="42"/>
      <c r="W16" s="41">
        <v>3696</v>
      </c>
      <c r="X16" s="46">
        <f t="shared" si="9"/>
        <v>3270.79646017699</v>
      </c>
      <c r="Y16" s="46">
        <f t="shared" si="10"/>
        <v>665.28</v>
      </c>
      <c r="Z16" s="44"/>
      <c r="AA16" s="41">
        <v>3700</v>
      </c>
      <c r="AB16" s="46">
        <f t="shared" si="11"/>
        <v>3274.33628318584</v>
      </c>
      <c r="AC16" s="46">
        <f t="shared" si="12"/>
        <v>666</v>
      </c>
      <c r="AD16" s="42"/>
      <c r="AE16" s="41">
        <v>3780</v>
      </c>
      <c r="AF16" s="38">
        <v>3345.13274336283</v>
      </c>
      <c r="AG16" s="49">
        <v>680.4</v>
      </c>
      <c r="AH16" s="48"/>
    </row>
    <row r="17" ht="28" customHeight="1" spans="1:36">
      <c r="A17" s="37">
        <v>10</v>
      </c>
      <c r="B17" s="38" t="s">
        <v>39</v>
      </c>
      <c r="C17" s="38" t="s">
        <v>43</v>
      </c>
      <c r="D17" s="38" t="s">
        <v>30</v>
      </c>
      <c r="E17" s="38" t="s">
        <v>29</v>
      </c>
      <c r="F17" s="38">
        <v>5.94</v>
      </c>
      <c r="G17" s="38">
        <v>4300</v>
      </c>
      <c r="H17" s="37"/>
      <c r="I17" s="40">
        <f t="shared" si="0"/>
        <v>3805.30973451327</v>
      </c>
      <c r="J17" s="37">
        <f t="shared" si="1"/>
        <v>25542</v>
      </c>
      <c r="K17" s="37"/>
      <c r="L17" s="41">
        <f t="shared" si="2"/>
        <v>3748</v>
      </c>
      <c r="M17" s="40">
        <f t="shared" si="3"/>
        <v>3316.81415929204</v>
      </c>
      <c r="N17" s="37">
        <f t="shared" si="4"/>
        <v>22263.12</v>
      </c>
      <c r="O17" s="41">
        <v>3750</v>
      </c>
      <c r="P17" s="46">
        <f t="shared" si="5"/>
        <v>3318.58407079646</v>
      </c>
      <c r="Q17" s="45">
        <f t="shared" si="6"/>
        <v>22275</v>
      </c>
      <c r="R17" s="60" t="s">
        <v>31</v>
      </c>
      <c r="S17" s="41">
        <v>3790</v>
      </c>
      <c r="T17" s="45">
        <f t="shared" si="7"/>
        <v>3353.98230088496</v>
      </c>
      <c r="U17" s="60">
        <f t="shared" si="8"/>
        <v>22512.6</v>
      </c>
      <c r="V17" s="42"/>
      <c r="W17" s="43">
        <v>3748</v>
      </c>
      <c r="X17" s="46">
        <f t="shared" si="9"/>
        <v>3316.81415929204</v>
      </c>
      <c r="Y17" s="46">
        <f t="shared" si="10"/>
        <v>22263.12</v>
      </c>
      <c r="Z17" s="44"/>
      <c r="AA17" s="41">
        <v>3770</v>
      </c>
      <c r="AB17" s="46">
        <f t="shared" si="11"/>
        <v>3336.28318584071</v>
      </c>
      <c r="AC17" s="46">
        <f t="shared" si="12"/>
        <v>22393.8</v>
      </c>
      <c r="AD17" s="42"/>
      <c r="AE17" s="41">
        <v>3840</v>
      </c>
      <c r="AF17" s="38">
        <v>3398.23008849558</v>
      </c>
      <c r="AG17" s="49">
        <v>22809.6</v>
      </c>
      <c r="AH17" s="48"/>
    </row>
    <row r="18" ht="28" customHeight="1" spans="1:36">
      <c r="A18" s="37">
        <v>11</v>
      </c>
      <c r="B18" s="38" t="s">
        <v>39</v>
      </c>
      <c r="C18" s="38" t="s">
        <v>44</v>
      </c>
      <c r="D18" s="38" t="s">
        <v>30</v>
      </c>
      <c r="E18" s="38" t="s">
        <v>29</v>
      </c>
      <c r="F18" s="38">
        <v>5.6</v>
      </c>
      <c r="G18" s="38">
        <v>4300</v>
      </c>
      <c r="H18" s="37"/>
      <c r="I18" s="40">
        <f t="shared" si="0"/>
        <v>3805.30973451327</v>
      </c>
      <c r="J18" s="37">
        <f t="shared" si="1"/>
        <v>24080</v>
      </c>
      <c r="K18" s="37"/>
      <c r="L18" s="41">
        <f t="shared" si="2"/>
        <v>3862</v>
      </c>
      <c r="M18" s="40">
        <f t="shared" si="3"/>
        <v>3417.69911504425</v>
      </c>
      <c r="N18" s="37">
        <f t="shared" si="4"/>
        <v>21627.2</v>
      </c>
      <c r="O18" s="45">
        <v>3880</v>
      </c>
      <c r="P18" s="46">
        <f t="shared" si="5"/>
        <v>3433.62831858407</v>
      </c>
      <c r="Q18" s="45">
        <f t="shared" si="6"/>
        <v>21728</v>
      </c>
      <c r="R18" s="60" t="s">
        <v>31</v>
      </c>
      <c r="S18" s="41">
        <v>3930</v>
      </c>
      <c r="T18" s="45">
        <f t="shared" si="7"/>
        <v>3477.87610619469</v>
      </c>
      <c r="U18" s="60">
        <f t="shared" si="8"/>
        <v>22008</v>
      </c>
      <c r="V18" s="42"/>
      <c r="W18" s="43">
        <v>3862</v>
      </c>
      <c r="X18" s="46">
        <f t="shared" si="9"/>
        <v>3417.69911504425</v>
      </c>
      <c r="Y18" s="46">
        <f t="shared" si="10"/>
        <v>21627.2</v>
      </c>
      <c r="Z18" s="44"/>
      <c r="AA18" s="41">
        <v>3900</v>
      </c>
      <c r="AB18" s="46">
        <f t="shared" si="11"/>
        <v>3451.32743362832</v>
      </c>
      <c r="AC18" s="46">
        <f t="shared" si="12"/>
        <v>21840</v>
      </c>
      <c r="AD18" s="42"/>
      <c r="AE18" s="41">
        <v>3950</v>
      </c>
      <c r="AF18" s="38">
        <v>3495.57522123894</v>
      </c>
      <c r="AG18" s="49">
        <v>22120</v>
      </c>
      <c r="AH18" s="48"/>
    </row>
    <row r="19" ht="28" customHeight="1" spans="1:36">
      <c r="A19" s="37">
        <v>12</v>
      </c>
      <c r="B19" s="38" t="s">
        <v>39</v>
      </c>
      <c r="C19" s="38" t="s">
        <v>45</v>
      </c>
      <c r="D19" s="38" t="s">
        <v>30</v>
      </c>
      <c r="E19" s="38" t="s">
        <v>29</v>
      </c>
      <c r="F19" s="38">
        <v>0.51</v>
      </c>
      <c r="G19" s="38">
        <v>4300</v>
      </c>
      <c r="H19" s="37"/>
      <c r="I19" s="40">
        <f t="shared" si="0"/>
        <v>3805.30973451327</v>
      </c>
      <c r="J19" s="37">
        <f t="shared" si="1"/>
        <v>2193</v>
      </c>
      <c r="K19" s="37"/>
      <c r="L19" s="41">
        <f t="shared" si="2"/>
        <v>3873</v>
      </c>
      <c r="M19" s="40">
        <f t="shared" si="3"/>
        <v>3427.43362831858</v>
      </c>
      <c r="N19" s="37">
        <f t="shared" si="4"/>
        <v>1975.23</v>
      </c>
      <c r="O19" s="45">
        <v>3900</v>
      </c>
      <c r="P19" s="46">
        <f t="shared" si="5"/>
        <v>3451.32743362832</v>
      </c>
      <c r="Q19" s="45">
        <f t="shared" si="6"/>
        <v>1989</v>
      </c>
      <c r="R19" s="60" t="s">
        <v>31</v>
      </c>
      <c r="S19" s="41">
        <v>3880</v>
      </c>
      <c r="T19" s="45">
        <f t="shared" si="7"/>
        <v>3433.62831858407</v>
      </c>
      <c r="U19" s="60">
        <f t="shared" si="8"/>
        <v>1978.8</v>
      </c>
      <c r="V19" s="42"/>
      <c r="W19" s="43">
        <v>3873</v>
      </c>
      <c r="X19" s="46">
        <f t="shared" si="9"/>
        <v>3427.43362831858</v>
      </c>
      <c r="Y19" s="46">
        <f t="shared" si="10"/>
        <v>1975.23</v>
      </c>
      <c r="Z19" s="44"/>
      <c r="AA19" s="41">
        <v>3900</v>
      </c>
      <c r="AB19" s="46">
        <f t="shared" si="11"/>
        <v>3451.32743362832</v>
      </c>
      <c r="AC19" s="46">
        <f t="shared" si="12"/>
        <v>1989</v>
      </c>
      <c r="AD19" s="42"/>
      <c r="AE19" s="41">
        <v>3960</v>
      </c>
      <c r="AF19" s="38">
        <v>3504.42477876106</v>
      </c>
      <c r="AG19" s="49">
        <v>2019.6</v>
      </c>
      <c r="AH19" s="48"/>
    </row>
    <row r="20" ht="28" customHeight="1" spans="1:36">
      <c r="A20" s="37">
        <v>13</v>
      </c>
      <c r="B20" s="38" t="s">
        <v>39</v>
      </c>
      <c r="C20" s="38" t="s">
        <v>46</v>
      </c>
      <c r="D20" s="38" t="s">
        <v>30</v>
      </c>
      <c r="E20" s="38" t="s">
        <v>29</v>
      </c>
      <c r="F20" s="38">
        <v>5.23</v>
      </c>
      <c r="G20" s="38">
        <v>4300</v>
      </c>
      <c r="H20" s="37"/>
      <c r="I20" s="40">
        <f t="shared" si="0"/>
        <v>3805.30973451327</v>
      </c>
      <c r="J20" s="37">
        <f t="shared" si="1"/>
        <v>22489</v>
      </c>
      <c r="K20" s="37"/>
      <c r="L20" s="41">
        <f t="shared" si="2"/>
        <v>3850</v>
      </c>
      <c r="M20" s="40">
        <f t="shared" si="3"/>
        <v>3407.0796460177</v>
      </c>
      <c r="N20" s="37">
        <f t="shared" si="4"/>
        <v>20135.5</v>
      </c>
      <c r="O20" s="45">
        <v>3900</v>
      </c>
      <c r="P20" s="46">
        <f t="shared" si="5"/>
        <v>3451.32743362832</v>
      </c>
      <c r="Q20" s="45">
        <f t="shared" si="6"/>
        <v>20397</v>
      </c>
      <c r="R20" s="60" t="s">
        <v>31</v>
      </c>
      <c r="S20" s="43">
        <v>3850</v>
      </c>
      <c r="T20" s="45">
        <f t="shared" si="7"/>
        <v>3407.0796460177</v>
      </c>
      <c r="U20" s="60">
        <f t="shared" si="8"/>
        <v>20135.5</v>
      </c>
      <c r="V20" s="42"/>
      <c r="W20" s="41">
        <v>3873</v>
      </c>
      <c r="X20" s="46">
        <f t="shared" si="9"/>
        <v>3427.43362831858</v>
      </c>
      <c r="Y20" s="46">
        <f t="shared" si="10"/>
        <v>20255.79</v>
      </c>
      <c r="Z20" s="44"/>
      <c r="AA20" s="41">
        <v>3900</v>
      </c>
      <c r="AB20" s="46">
        <f t="shared" si="11"/>
        <v>3451.32743362832</v>
      </c>
      <c r="AC20" s="46">
        <f t="shared" si="12"/>
        <v>20397</v>
      </c>
      <c r="AD20" s="42"/>
      <c r="AE20" s="41">
        <v>3960</v>
      </c>
      <c r="AF20" s="46">
        <v>3504.42477876106</v>
      </c>
      <c r="AG20" s="47">
        <v>20710.8</v>
      </c>
      <c r="AH20" s="48"/>
    </row>
    <row r="21" ht="28" customHeight="1" spans="1:36">
      <c r="A21" s="50">
        <v>14</v>
      </c>
      <c r="B21" s="51" t="s">
        <v>39</v>
      </c>
      <c r="C21" s="51" t="s">
        <v>47</v>
      </c>
      <c r="D21" s="51" t="s">
        <v>30</v>
      </c>
      <c r="E21" s="51" t="s">
        <v>29</v>
      </c>
      <c r="F21" s="51">
        <v>8.28</v>
      </c>
      <c r="G21" s="51">
        <v>4300</v>
      </c>
      <c r="H21" s="50"/>
      <c r="I21" s="40">
        <f t="shared" si="0"/>
        <v>3805.30973451327</v>
      </c>
      <c r="J21" s="37">
        <f t="shared" si="1"/>
        <v>35604</v>
      </c>
      <c r="K21" s="37"/>
      <c r="L21" s="41">
        <f t="shared" si="2"/>
        <v>3789</v>
      </c>
      <c r="M21" s="40">
        <f t="shared" si="3"/>
        <v>3353.09734513274</v>
      </c>
      <c r="N21" s="37">
        <f t="shared" si="4"/>
        <v>31372.92</v>
      </c>
      <c r="O21" s="45">
        <v>3800</v>
      </c>
      <c r="P21" s="46">
        <f t="shared" si="5"/>
        <v>3362.83185840708</v>
      </c>
      <c r="Q21" s="45">
        <f t="shared" si="6"/>
        <v>31464</v>
      </c>
      <c r="R21" s="60" t="s">
        <v>31</v>
      </c>
      <c r="S21" s="41">
        <v>3840</v>
      </c>
      <c r="T21" s="45">
        <f t="shared" si="7"/>
        <v>3398.23008849558</v>
      </c>
      <c r="U21" s="60">
        <f t="shared" si="8"/>
        <v>31795.2</v>
      </c>
      <c r="V21" s="42"/>
      <c r="W21" s="43">
        <v>3789</v>
      </c>
      <c r="X21" s="46">
        <f t="shared" si="9"/>
        <v>3353.09734513274</v>
      </c>
      <c r="Y21" s="46">
        <f t="shared" si="10"/>
        <v>31372.92</v>
      </c>
      <c r="Z21" s="44"/>
      <c r="AA21" s="41">
        <v>3820</v>
      </c>
      <c r="AB21" s="46">
        <f t="shared" si="11"/>
        <v>3380.53097345133</v>
      </c>
      <c r="AC21" s="46">
        <f t="shared" si="12"/>
        <v>31629.6</v>
      </c>
      <c r="AD21" s="42"/>
      <c r="AE21" s="41">
        <v>3880</v>
      </c>
      <c r="AF21" s="46">
        <v>3433.62831858407</v>
      </c>
      <c r="AG21" s="47">
        <v>32126.4</v>
      </c>
      <c r="AH21" s="48"/>
    </row>
    <row r="22" s="1" customFormat="1" ht="28" customHeight="1" spans="1:36">
      <c r="A22" s="53" t="s">
        <v>79</v>
      </c>
      <c r="B22" s="53"/>
      <c r="C22" s="53"/>
      <c r="D22" s="53"/>
      <c r="E22" s="53"/>
      <c r="F22" s="53"/>
      <c r="G22" s="53"/>
      <c r="H22" s="53"/>
      <c r="I22" s="54"/>
      <c r="J22" s="53">
        <f>SUM(J8:J21)</f>
        <v>219171</v>
      </c>
      <c r="K22" s="53"/>
      <c r="L22" s="54"/>
      <c r="M22" s="54"/>
      <c r="N22" s="55">
        <f>SUM(N8:N21)</f>
        <v>189483.57</v>
      </c>
      <c r="O22" s="56"/>
      <c r="P22" s="57"/>
      <c r="Q22" s="56">
        <f>SUM(Q8:Q21)</f>
        <v>190147.4</v>
      </c>
      <c r="R22" s="55"/>
      <c r="S22" s="56"/>
      <c r="T22" s="56"/>
      <c r="U22" s="56">
        <f>SUM(U8:U21)</f>
        <v>190585.3</v>
      </c>
      <c r="V22" s="55"/>
      <c r="W22" s="56"/>
      <c r="X22" s="57"/>
      <c r="Y22" s="55">
        <f>SUM(Y8:Y21)</f>
        <v>190972.18</v>
      </c>
      <c r="Z22" s="55"/>
      <c r="AA22" s="56"/>
      <c r="AB22" s="57"/>
      <c r="AC22" s="56">
        <f>SUM(AC8:AC21)</f>
        <v>190657.2</v>
      </c>
      <c r="AD22" s="55"/>
      <c r="AE22" s="56"/>
      <c r="AF22" s="57"/>
      <c r="AG22" s="55">
        <v>195440.1</v>
      </c>
      <c r="AH22" s="58"/>
      <c r="AI22" s="59"/>
      <c r="AJ22" s="59"/>
    </row>
    <row r="23" ht="28" customHeight="1" spans="1:36">
      <c r="A23" s="37">
        <v>15</v>
      </c>
      <c r="B23" s="38" t="s">
        <v>48</v>
      </c>
      <c r="C23" s="38" t="s">
        <v>49</v>
      </c>
      <c r="D23" s="38" t="s">
        <v>50</v>
      </c>
      <c r="E23" s="38" t="s">
        <v>29</v>
      </c>
      <c r="F23" s="38">
        <v>4.05</v>
      </c>
      <c r="G23" s="38">
        <v>4300</v>
      </c>
      <c r="H23" s="37"/>
      <c r="I23" s="40">
        <f t="shared" ref="I23:I27" si="13">G23/1.13</f>
        <v>3805.30973451327</v>
      </c>
      <c r="J23" s="37">
        <f t="shared" ref="J23:J27" si="14">F23*G23</f>
        <v>17415</v>
      </c>
      <c r="K23" s="37"/>
      <c r="L23" s="41">
        <f t="shared" ref="L23:L27" si="15">MIN(O23,S23,W23,AA23,AE23)</f>
        <v>3810</v>
      </c>
      <c r="M23" s="40">
        <f t="shared" ref="M23:M27" si="16">L23/1.13</f>
        <v>3371.6814159292</v>
      </c>
      <c r="N23" s="37">
        <f t="shared" ref="N23:N27" si="17">L23*F23</f>
        <v>15430.5</v>
      </c>
      <c r="O23" s="41">
        <v>3820</v>
      </c>
      <c r="P23" s="46">
        <f>O23/1.13</f>
        <v>3380.53097345133</v>
      </c>
      <c r="Q23" s="45">
        <f>O23*F23</f>
        <v>15471</v>
      </c>
      <c r="R23" s="60" t="s">
        <v>31</v>
      </c>
      <c r="S23" s="43">
        <v>3810</v>
      </c>
      <c r="T23" s="41">
        <f>S23/1.13</f>
        <v>3371.6814159292</v>
      </c>
      <c r="U23" s="60">
        <f t="shared" si="8"/>
        <v>15430.5</v>
      </c>
      <c r="V23" s="42"/>
      <c r="W23" s="41">
        <v>3815</v>
      </c>
      <c r="X23" s="38">
        <f>W23/1.13</f>
        <v>3376.10619469027</v>
      </c>
      <c r="Y23" s="42">
        <f>W23*F23</f>
        <v>15450.75</v>
      </c>
      <c r="Z23" s="44"/>
      <c r="AA23" s="41">
        <v>3860</v>
      </c>
      <c r="AB23" s="38">
        <f>AA23/1.13</f>
        <v>3415.92920353982</v>
      </c>
      <c r="AC23" s="38">
        <f>AA23*F23</f>
        <v>15633</v>
      </c>
      <c r="AD23" s="60"/>
      <c r="AE23" s="45">
        <v>3970</v>
      </c>
      <c r="AF23" s="46">
        <v>3513.27433628319</v>
      </c>
      <c r="AG23" s="47">
        <v>16078.5</v>
      </c>
      <c r="AH23" s="48"/>
    </row>
    <row r="24" ht="28" customHeight="1" spans="1:36">
      <c r="A24" s="37">
        <v>16</v>
      </c>
      <c r="B24" s="38" t="s">
        <v>48</v>
      </c>
      <c r="C24" s="38" t="s">
        <v>52</v>
      </c>
      <c r="D24" s="38" t="s">
        <v>50</v>
      </c>
      <c r="E24" s="38" t="s">
        <v>29</v>
      </c>
      <c r="F24" s="38">
        <v>56.64</v>
      </c>
      <c r="G24" s="38">
        <v>4300</v>
      </c>
      <c r="H24" s="37"/>
      <c r="I24" s="40">
        <f t="shared" si="13"/>
        <v>3805.30973451327</v>
      </c>
      <c r="J24" s="37">
        <f t="shared" si="14"/>
        <v>243552</v>
      </c>
      <c r="K24" s="37"/>
      <c r="L24" s="41">
        <f t="shared" si="15"/>
        <v>3720</v>
      </c>
      <c r="M24" s="40">
        <f t="shared" si="16"/>
        <v>3292.03539823009</v>
      </c>
      <c r="N24" s="37">
        <f t="shared" si="17"/>
        <v>210700.8</v>
      </c>
      <c r="O24" s="41">
        <v>3820</v>
      </c>
      <c r="P24" s="46">
        <f>O24/1.13</f>
        <v>3380.53097345133</v>
      </c>
      <c r="Q24" s="45">
        <f>O24*F24</f>
        <v>216364.8</v>
      </c>
      <c r="R24" s="60" t="s">
        <v>31</v>
      </c>
      <c r="S24" s="41">
        <v>3790</v>
      </c>
      <c r="T24" s="41">
        <f>S24/1.13</f>
        <v>3353.98230088496</v>
      </c>
      <c r="U24" s="60">
        <f t="shared" si="8"/>
        <v>214665.6</v>
      </c>
      <c r="V24" s="42"/>
      <c r="W24" s="41">
        <v>3804</v>
      </c>
      <c r="X24" s="38">
        <f>W24/1.13</f>
        <v>3366.37168141593</v>
      </c>
      <c r="Y24" s="42">
        <f>W24*F24</f>
        <v>215458.56</v>
      </c>
      <c r="Z24" s="44"/>
      <c r="AA24" s="43">
        <v>3720</v>
      </c>
      <c r="AB24" s="38">
        <f>AA24/1.13</f>
        <v>3292.03539823009</v>
      </c>
      <c r="AC24" s="38">
        <f>AA24*F24</f>
        <v>210700.8</v>
      </c>
      <c r="AD24" s="60"/>
      <c r="AE24" s="45">
        <v>3940</v>
      </c>
      <c r="AF24" s="46">
        <v>3486.72566371681</v>
      </c>
      <c r="AG24" s="47">
        <v>223161.6</v>
      </c>
      <c r="AH24" s="48"/>
    </row>
    <row r="25" ht="28" customHeight="1" spans="1:36">
      <c r="A25" s="37">
        <v>17</v>
      </c>
      <c r="B25" s="38" t="s">
        <v>48</v>
      </c>
      <c r="C25" s="38" t="s">
        <v>53</v>
      </c>
      <c r="D25" s="38" t="s">
        <v>50</v>
      </c>
      <c r="E25" s="38" t="s">
        <v>29</v>
      </c>
      <c r="F25" s="38">
        <v>31.05</v>
      </c>
      <c r="G25" s="38">
        <v>4300</v>
      </c>
      <c r="H25" s="37"/>
      <c r="I25" s="40">
        <f t="shared" si="13"/>
        <v>3805.30973451327</v>
      </c>
      <c r="J25" s="37">
        <f t="shared" si="14"/>
        <v>133515</v>
      </c>
      <c r="K25" s="37"/>
      <c r="L25" s="41">
        <f t="shared" si="15"/>
        <v>3720</v>
      </c>
      <c r="M25" s="40">
        <f t="shared" si="16"/>
        <v>3292.03539823009</v>
      </c>
      <c r="N25" s="37">
        <f t="shared" si="17"/>
        <v>115506</v>
      </c>
      <c r="O25" s="43">
        <v>3720</v>
      </c>
      <c r="P25" s="46">
        <f>O25/1.13</f>
        <v>3292.03539823009</v>
      </c>
      <c r="Q25" s="45">
        <f>O25*F25</f>
        <v>115506</v>
      </c>
      <c r="R25" s="60" t="s">
        <v>31</v>
      </c>
      <c r="S25" s="41">
        <v>3730</v>
      </c>
      <c r="T25" s="41">
        <f>S25/1.13</f>
        <v>3300.88495575221</v>
      </c>
      <c r="U25" s="60">
        <f t="shared" si="8"/>
        <v>115816.5</v>
      </c>
      <c r="V25" s="42"/>
      <c r="W25" s="41">
        <v>3804</v>
      </c>
      <c r="X25" s="38">
        <f>W25/1.13</f>
        <v>3366.37168141593</v>
      </c>
      <c r="Y25" s="42">
        <f>W25*F25</f>
        <v>118114.2</v>
      </c>
      <c r="Z25" s="44"/>
      <c r="AA25" s="41">
        <v>3820</v>
      </c>
      <c r="AB25" s="38">
        <f>AA25/1.13</f>
        <v>3380.53097345133</v>
      </c>
      <c r="AC25" s="38">
        <f>AA25*F25</f>
        <v>118611</v>
      </c>
      <c r="AD25" s="60"/>
      <c r="AE25" s="45">
        <v>3810</v>
      </c>
      <c r="AF25" s="46">
        <v>3371.6814159292</v>
      </c>
      <c r="AG25" s="47">
        <v>118300.5</v>
      </c>
      <c r="AH25" s="48"/>
    </row>
    <row r="26" ht="28" customHeight="1" spans="1:36">
      <c r="A26" s="37">
        <v>18</v>
      </c>
      <c r="B26" s="38" t="s">
        <v>48</v>
      </c>
      <c r="C26" s="38" t="s">
        <v>54</v>
      </c>
      <c r="D26" s="38" t="s">
        <v>50</v>
      </c>
      <c r="E26" s="38" t="s">
        <v>29</v>
      </c>
      <c r="F26" s="38">
        <v>8.45</v>
      </c>
      <c r="G26" s="38">
        <v>4300</v>
      </c>
      <c r="H26" s="37"/>
      <c r="I26" s="40">
        <f t="shared" si="13"/>
        <v>3805.30973451327</v>
      </c>
      <c r="J26" s="37">
        <f t="shared" si="14"/>
        <v>36335</v>
      </c>
      <c r="K26" s="37"/>
      <c r="L26" s="41">
        <f t="shared" si="15"/>
        <v>3720</v>
      </c>
      <c r="M26" s="40">
        <f t="shared" si="16"/>
        <v>3292.03539823009</v>
      </c>
      <c r="N26" s="37">
        <f t="shared" si="17"/>
        <v>31434</v>
      </c>
      <c r="O26" s="43">
        <v>3720</v>
      </c>
      <c r="P26" s="46">
        <f>O26/1.13</f>
        <v>3292.03539823009</v>
      </c>
      <c r="Q26" s="45">
        <f>O26*F26</f>
        <v>31434</v>
      </c>
      <c r="R26" s="60" t="s">
        <v>31</v>
      </c>
      <c r="S26" s="41">
        <v>3840</v>
      </c>
      <c r="T26" s="41">
        <f>S26/1.13</f>
        <v>3398.23008849558</v>
      </c>
      <c r="U26" s="60">
        <f t="shared" si="8"/>
        <v>32448</v>
      </c>
      <c r="V26" s="42"/>
      <c r="W26" s="41">
        <v>3804</v>
      </c>
      <c r="X26" s="38">
        <f>W26/1.13</f>
        <v>3366.37168141593</v>
      </c>
      <c r="Y26" s="42">
        <f>W26*F26</f>
        <v>32143.8</v>
      </c>
      <c r="Z26" s="44"/>
      <c r="AA26" s="41">
        <v>3870</v>
      </c>
      <c r="AB26" s="38">
        <f>AA26/1.13</f>
        <v>3424.77876106195</v>
      </c>
      <c r="AC26" s="38">
        <f>AA26*F26</f>
        <v>32701.5</v>
      </c>
      <c r="AD26" s="60"/>
      <c r="AE26" s="45">
        <v>3960</v>
      </c>
      <c r="AF26" s="46">
        <v>3504.42477876106</v>
      </c>
      <c r="AG26" s="47">
        <v>33462</v>
      </c>
      <c r="AH26" s="48"/>
      <c r="AI26" s="59"/>
    </row>
    <row r="27" ht="28" customHeight="1" spans="1:36">
      <c r="A27" s="50">
        <v>19</v>
      </c>
      <c r="B27" s="51" t="s">
        <v>48</v>
      </c>
      <c r="C27" s="51" t="s">
        <v>55</v>
      </c>
      <c r="D27" s="51" t="s">
        <v>50</v>
      </c>
      <c r="E27" s="51" t="s">
        <v>29</v>
      </c>
      <c r="F27" s="51">
        <v>53.27</v>
      </c>
      <c r="G27" s="51">
        <v>4300</v>
      </c>
      <c r="H27" s="50"/>
      <c r="I27" s="40">
        <f t="shared" si="13"/>
        <v>3805.30973451327</v>
      </c>
      <c r="J27" s="37">
        <f t="shared" si="14"/>
        <v>229061</v>
      </c>
      <c r="K27" s="37"/>
      <c r="L27" s="41">
        <f t="shared" si="15"/>
        <v>3857</v>
      </c>
      <c r="M27" s="40">
        <f t="shared" si="16"/>
        <v>3413.27433628319</v>
      </c>
      <c r="N27" s="37">
        <f t="shared" si="17"/>
        <v>205462.39</v>
      </c>
      <c r="O27" s="41">
        <v>3880</v>
      </c>
      <c r="P27" s="46">
        <f>O27/1.13</f>
        <v>3433.62831858407</v>
      </c>
      <c r="Q27" s="45">
        <f>O27*F27</f>
        <v>206687.6</v>
      </c>
      <c r="R27" s="60" t="s">
        <v>31</v>
      </c>
      <c r="S27" s="41">
        <v>3880</v>
      </c>
      <c r="T27" s="41">
        <f>S27/1.13</f>
        <v>3433.62831858407</v>
      </c>
      <c r="U27" s="60">
        <f t="shared" si="8"/>
        <v>206687.6</v>
      </c>
      <c r="V27" s="60"/>
      <c r="W27" s="43">
        <v>3857</v>
      </c>
      <c r="X27" s="38">
        <f>W27/1.13</f>
        <v>3413.27433628319</v>
      </c>
      <c r="Y27" s="42">
        <f>W27*F27</f>
        <v>205462.39</v>
      </c>
      <c r="Z27" s="44"/>
      <c r="AA27" s="45">
        <v>3910</v>
      </c>
      <c r="AB27" s="38">
        <f>AA27/1.13</f>
        <v>3460.17699115044</v>
      </c>
      <c r="AC27" s="38">
        <f>AA27*F27</f>
        <v>208285.7</v>
      </c>
      <c r="AD27" s="60"/>
      <c r="AE27" s="45">
        <v>4000</v>
      </c>
      <c r="AF27" s="46">
        <v>3539.82300884956</v>
      </c>
      <c r="AG27" s="47">
        <v>213080</v>
      </c>
      <c r="AH27" s="48"/>
      <c r="AI27" s="59"/>
    </row>
    <row r="28" s="1" customFormat="1" ht="28" customHeight="1" spans="1:36">
      <c r="A28" s="53" t="s">
        <v>79</v>
      </c>
      <c r="B28" s="53"/>
      <c r="C28" s="53"/>
      <c r="D28" s="53"/>
      <c r="E28" s="53"/>
      <c r="F28" s="53"/>
      <c r="G28" s="53"/>
      <c r="H28" s="53"/>
      <c r="I28" s="54"/>
      <c r="J28" s="53">
        <f>SUM(J23:J27)</f>
        <v>659878</v>
      </c>
      <c r="K28" s="53"/>
      <c r="L28" s="54"/>
      <c r="M28" s="54"/>
      <c r="N28" s="55">
        <f>SUM(N23:N27)</f>
        <v>578533.69</v>
      </c>
      <c r="O28" s="56"/>
      <c r="P28" s="57"/>
      <c r="Q28" s="56">
        <f>SUM(Q23:Q27)</f>
        <v>585463.4</v>
      </c>
      <c r="R28" s="55"/>
      <c r="S28" s="56"/>
      <c r="T28" s="56"/>
      <c r="U28" s="56">
        <f>SUM(U23:U27)</f>
        <v>585048.2</v>
      </c>
      <c r="V28" s="55"/>
      <c r="W28" s="56"/>
      <c r="X28" s="57"/>
      <c r="Y28" s="55">
        <f>SUM(Y23:Y27)</f>
        <v>586629.7</v>
      </c>
      <c r="Z28" s="55"/>
      <c r="AA28" s="56"/>
      <c r="AB28" s="57"/>
      <c r="AC28" s="56">
        <f>SUM(AC23:AC27)</f>
        <v>585932</v>
      </c>
      <c r="AD28" s="55"/>
      <c r="AE28" s="56"/>
      <c r="AF28" s="57"/>
      <c r="AG28" s="55">
        <v>604082.6</v>
      </c>
      <c r="AH28" s="58"/>
      <c r="AI28" s="59"/>
      <c r="AJ28" s="59"/>
    </row>
    <row r="29" ht="28" customHeight="1" spans="1:36">
      <c r="A29" s="37">
        <v>20</v>
      </c>
      <c r="B29" s="38" t="s">
        <v>56</v>
      </c>
      <c r="C29" s="38" t="s">
        <v>57</v>
      </c>
      <c r="D29" s="38" t="s">
        <v>50</v>
      </c>
      <c r="E29" s="38" t="s">
        <v>29</v>
      </c>
      <c r="F29" s="38">
        <v>1.16</v>
      </c>
      <c r="G29" s="38">
        <v>4300</v>
      </c>
      <c r="H29" s="61"/>
      <c r="I29" s="40">
        <f t="shared" ref="I29:I37" si="18">G29/1.13</f>
        <v>3805.30973451327</v>
      </c>
      <c r="J29" s="37">
        <f t="shared" ref="J29:J37" si="19">G29*F29</f>
        <v>4988</v>
      </c>
      <c r="K29" s="37"/>
      <c r="L29" s="41">
        <f t="shared" ref="L29:L37" si="20">MIN(O29,S29,W29,AA29,AE29)</f>
        <v>3720</v>
      </c>
      <c r="M29" s="40">
        <f t="shared" ref="M29:M37" si="21">L29/1.13</f>
        <v>3292.03539823009</v>
      </c>
      <c r="N29" s="37">
        <f t="shared" ref="N29:N37" si="22">L29*F29</f>
        <v>4315.2</v>
      </c>
      <c r="O29" s="43">
        <v>3720</v>
      </c>
      <c r="P29" s="38">
        <f>O29/1.13</f>
        <v>3292.03539823009</v>
      </c>
      <c r="Q29" s="41">
        <f>O29*F29</f>
        <v>4315.2</v>
      </c>
      <c r="R29" s="42" t="s">
        <v>31</v>
      </c>
      <c r="S29" s="41">
        <v>3730</v>
      </c>
      <c r="T29" s="41">
        <f>S29/1.13</f>
        <v>3300.88495575221</v>
      </c>
      <c r="U29" s="60">
        <f t="shared" si="8"/>
        <v>4326.8</v>
      </c>
      <c r="V29" s="60"/>
      <c r="W29" s="41">
        <v>3748</v>
      </c>
      <c r="X29" s="38">
        <f>W29/1.13</f>
        <v>3316.81415929204</v>
      </c>
      <c r="Y29" s="42">
        <f>W29*F29</f>
        <v>4347.68</v>
      </c>
      <c r="Z29" s="44"/>
      <c r="AA29" s="43">
        <v>3720</v>
      </c>
      <c r="AB29" s="38">
        <f>AA29/1.13</f>
        <v>3292.03539823009</v>
      </c>
      <c r="AC29" s="38">
        <f>AA29*F29</f>
        <v>4315.2</v>
      </c>
      <c r="AD29" s="60"/>
      <c r="AE29" s="45">
        <v>3840</v>
      </c>
      <c r="AF29" s="46">
        <v>3398.23008849558</v>
      </c>
      <c r="AG29" s="47">
        <v>4454.4</v>
      </c>
      <c r="AH29" s="48"/>
      <c r="AI29" s="59"/>
      <c r="AJ29" s="59"/>
    </row>
    <row r="30" ht="28" customHeight="1" spans="1:36">
      <c r="A30" s="37">
        <v>21</v>
      </c>
      <c r="B30" s="38" t="s">
        <v>56</v>
      </c>
      <c r="C30" s="38" t="s">
        <v>58</v>
      </c>
      <c r="D30" s="38" t="s">
        <v>50</v>
      </c>
      <c r="E30" s="38" t="s">
        <v>29</v>
      </c>
      <c r="F30" s="38">
        <v>20.02</v>
      </c>
      <c r="G30" s="38">
        <v>4300</v>
      </c>
      <c r="H30" s="61"/>
      <c r="I30" s="40">
        <f t="shared" si="18"/>
        <v>3805.30973451327</v>
      </c>
      <c r="J30" s="37">
        <f t="shared" si="19"/>
        <v>86086</v>
      </c>
      <c r="K30" s="37"/>
      <c r="L30" s="41">
        <f t="shared" si="20"/>
        <v>3720</v>
      </c>
      <c r="M30" s="40">
        <f t="shared" si="21"/>
        <v>3292.03539823009</v>
      </c>
      <c r="N30" s="37">
        <f t="shared" si="22"/>
        <v>74474.4</v>
      </c>
      <c r="O30" s="43">
        <v>3720</v>
      </c>
      <c r="P30" s="38">
        <f t="shared" ref="P30:P37" si="23">O30/1.13</f>
        <v>3292.03539823009</v>
      </c>
      <c r="Q30" s="41">
        <f t="shared" ref="Q30:Q37" si="24">O30*F30</f>
        <v>74474.4</v>
      </c>
      <c r="R30" s="42" t="s">
        <v>31</v>
      </c>
      <c r="S30" s="41">
        <v>3730</v>
      </c>
      <c r="T30" s="41">
        <f t="shared" ref="T30:T37" si="25">S30/1.13</f>
        <v>3300.88495575221</v>
      </c>
      <c r="U30" s="60">
        <f t="shared" si="8"/>
        <v>74674.6</v>
      </c>
      <c r="V30" s="60"/>
      <c r="W30" s="41">
        <v>3748</v>
      </c>
      <c r="X30" s="38">
        <f t="shared" ref="X30:X37" si="26">W30/1.13</f>
        <v>3316.81415929204</v>
      </c>
      <c r="Y30" s="42">
        <f t="shared" ref="Y30:Y37" si="27">W30*F30</f>
        <v>75034.96</v>
      </c>
      <c r="Z30" s="44"/>
      <c r="AA30" s="43">
        <v>3720</v>
      </c>
      <c r="AB30" s="38">
        <f t="shared" ref="AB30:AB37" si="28">AA30/1.13</f>
        <v>3292.03539823009</v>
      </c>
      <c r="AC30" s="38">
        <f t="shared" ref="AC30:AC37" si="29">AA30*F30</f>
        <v>74474.4</v>
      </c>
      <c r="AD30" s="60"/>
      <c r="AE30" s="45">
        <v>3840</v>
      </c>
      <c r="AF30" s="46">
        <v>3398.23008849558</v>
      </c>
      <c r="AG30" s="47">
        <v>76876.8</v>
      </c>
      <c r="AH30" s="48"/>
      <c r="AI30" s="59"/>
      <c r="AJ30" s="59"/>
    </row>
    <row r="31" ht="28" customHeight="1" spans="1:36">
      <c r="A31" s="37">
        <v>22</v>
      </c>
      <c r="B31" s="38" t="s">
        <v>56</v>
      </c>
      <c r="C31" s="38" t="s">
        <v>59</v>
      </c>
      <c r="D31" s="38" t="s">
        <v>50</v>
      </c>
      <c r="E31" s="38" t="s">
        <v>29</v>
      </c>
      <c r="F31" s="38">
        <v>7.35</v>
      </c>
      <c r="G31" s="38">
        <v>4300</v>
      </c>
      <c r="H31" s="61"/>
      <c r="I31" s="40">
        <f t="shared" si="18"/>
        <v>3805.30973451327</v>
      </c>
      <c r="J31" s="37">
        <f t="shared" si="19"/>
        <v>31605</v>
      </c>
      <c r="K31" s="37"/>
      <c r="L31" s="41">
        <f t="shared" si="20"/>
        <v>3720</v>
      </c>
      <c r="M31" s="40">
        <f t="shared" si="21"/>
        <v>3292.03539823009</v>
      </c>
      <c r="N31" s="37">
        <f t="shared" si="22"/>
        <v>27342</v>
      </c>
      <c r="O31" s="43">
        <v>3720</v>
      </c>
      <c r="P31" s="38">
        <f t="shared" si="23"/>
        <v>3292.03539823009</v>
      </c>
      <c r="Q31" s="41">
        <f t="shared" si="24"/>
        <v>27342</v>
      </c>
      <c r="R31" s="42" t="s">
        <v>31</v>
      </c>
      <c r="S31" s="41">
        <v>3730</v>
      </c>
      <c r="T31" s="41">
        <f t="shared" si="25"/>
        <v>3300.88495575221</v>
      </c>
      <c r="U31" s="60">
        <f t="shared" si="8"/>
        <v>27415.5</v>
      </c>
      <c r="V31" s="60"/>
      <c r="W31" s="41">
        <v>3748</v>
      </c>
      <c r="X31" s="38">
        <f t="shared" si="26"/>
        <v>3316.81415929204</v>
      </c>
      <c r="Y31" s="42">
        <f t="shared" si="27"/>
        <v>27547.8</v>
      </c>
      <c r="Z31" s="44"/>
      <c r="AA31" s="43">
        <v>3720</v>
      </c>
      <c r="AB31" s="38">
        <f t="shared" si="28"/>
        <v>3292.03539823009</v>
      </c>
      <c r="AC31" s="38">
        <f t="shared" si="29"/>
        <v>27342</v>
      </c>
      <c r="AD31" s="60"/>
      <c r="AE31" s="45">
        <v>3840</v>
      </c>
      <c r="AF31" s="46">
        <v>3398.23008849558</v>
      </c>
      <c r="AG31" s="47">
        <v>28224</v>
      </c>
      <c r="AH31" s="48"/>
      <c r="AI31" s="59"/>
      <c r="AJ31" s="59"/>
    </row>
    <row r="32" ht="28" customHeight="1" spans="1:36">
      <c r="A32" s="37">
        <v>23</v>
      </c>
      <c r="B32" s="38" t="s">
        <v>56</v>
      </c>
      <c r="C32" s="38" t="s">
        <v>60</v>
      </c>
      <c r="D32" s="38" t="s">
        <v>50</v>
      </c>
      <c r="E32" s="38" t="s">
        <v>29</v>
      </c>
      <c r="F32" s="38">
        <v>33.78</v>
      </c>
      <c r="G32" s="38">
        <v>4300</v>
      </c>
      <c r="H32" s="61"/>
      <c r="I32" s="40">
        <f t="shared" si="18"/>
        <v>3805.30973451327</v>
      </c>
      <c r="J32" s="37">
        <f t="shared" si="19"/>
        <v>145254</v>
      </c>
      <c r="K32" s="37"/>
      <c r="L32" s="41">
        <f t="shared" si="20"/>
        <v>3720</v>
      </c>
      <c r="M32" s="40">
        <f t="shared" si="21"/>
        <v>3292.03539823009</v>
      </c>
      <c r="N32" s="37">
        <f t="shared" si="22"/>
        <v>125661.6</v>
      </c>
      <c r="O32" s="43">
        <v>3720</v>
      </c>
      <c r="P32" s="38">
        <f t="shared" si="23"/>
        <v>3292.03539823009</v>
      </c>
      <c r="Q32" s="41">
        <f t="shared" si="24"/>
        <v>125661.6</v>
      </c>
      <c r="R32" s="42" t="s">
        <v>31</v>
      </c>
      <c r="S32" s="41">
        <v>3730</v>
      </c>
      <c r="T32" s="41">
        <f t="shared" si="25"/>
        <v>3300.88495575221</v>
      </c>
      <c r="U32" s="60">
        <f t="shared" si="8"/>
        <v>125999.4</v>
      </c>
      <c r="V32" s="60"/>
      <c r="W32" s="41">
        <v>3748</v>
      </c>
      <c r="X32" s="38">
        <f t="shared" si="26"/>
        <v>3316.81415929204</v>
      </c>
      <c r="Y32" s="42">
        <f t="shared" si="27"/>
        <v>126607.44</v>
      </c>
      <c r="Z32" s="44"/>
      <c r="AA32" s="43">
        <v>3720</v>
      </c>
      <c r="AB32" s="38">
        <f t="shared" si="28"/>
        <v>3292.03539823009</v>
      </c>
      <c r="AC32" s="38">
        <f t="shared" si="29"/>
        <v>125661.6</v>
      </c>
      <c r="AD32" s="60"/>
      <c r="AE32" s="45">
        <v>3840</v>
      </c>
      <c r="AF32" s="46">
        <v>3398.23008849558</v>
      </c>
      <c r="AG32" s="47">
        <v>129715.2</v>
      </c>
      <c r="AH32" s="48"/>
      <c r="AI32" s="59"/>
      <c r="AJ32" s="59"/>
    </row>
    <row r="33" ht="28" customHeight="1" spans="1:36">
      <c r="A33" s="37">
        <v>24</v>
      </c>
      <c r="B33" s="38" t="s">
        <v>56</v>
      </c>
      <c r="C33" s="38" t="s">
        <v>61</v>
      </c>
      <c r="D33" s="38" t="s">
        <v>50</v>
      </c>
      <c r="E33" s="38" t="s">
        <v>29</v>
      </c>
      <c r="F33" s="38">
        <v>23.87</v>
      </c>
      <c r="G33" s="38">
        <v>4300</v>
      </c>
      <c r="H33" s="61"/>
      <c r="I33" s="40">
        <f t="shared" si="18"/>
        <v>3805.30973451327</v>
      </c>
      <c r="J33" s="37">
        <f t="shared" si="19"/>
        <v>102641</v>
      </c>
      <c r="K33" s="37"/>
      <c r="L33" s="41">
        <f t="shared" si="20"/>
        <v>3720</v>
      </c>
      <c r="M33" s="40">
        <f t="shared" si="21"/>
        <v>3292.03539823009</v>
      </c>
      <c r="N33" s="37">
        <f t="shared" si="22"/>
        <v>88796.4</v>
      </c>
      <c r="O33" s="43">
        <v>3720</v>
      </c>
      <c r="P33" s="38">
        <f t="shared" si="23"/>
        <v>3292.03539823009</v>
      </c>
      <c r="Q33" s="41">
        <f t="shared" si="24"/>
        <v>88796.4</v>
      </c>
      <c r="R33" s="62" t="s">
        <v>81</v>
      </c>
      <c r="S33" s="41">
        <v>3730</v>
      </c>
      <c r="T33" s="41">
        <f t="shared" si="25"/>
        <v>3300.88495575221</v>
      </c>
      <c r="U33" s="60">
        <f t="shared" si="8"/>
        <v>89035.1</v>
      </c>
      <c r="V33" s="62" t="s">
        <v>81</v>
      </c>
      <c r="W33" s="41">
        <v>3748</v>
      </c>
      <c r="X33" s="38">
        <f t="shared" si="26"/>
        <v>3316.81415929204</v>
      </c>
      <c r="Y33" s="42">
        <f t="shared" si="27"/>
        <v>89464.76</v>
      </c>
      <c r="Z33" s="62" t="s">
        <v>81</v>
      </c>
      <c r="AA33" s="41">
        <v>3750</v>
      </c>
      <c r="AB33" s="38">
        <f t="shared" si="28"/>
        <v>3318.58407079646</v>
      </c>
      <c r="AC33" s="38">
        <f t="shared" si="29"/>
        <v>89512.5</v>
      </c>
      <c r="AD33" s="63" t="s">
        <v>82</v>
      </c>
      <c r="AE33" s="45">
        <v>3841</v>
      </c>
      <c r="AF33" s="46">
        <v>3399.11504424779</v>
      </c>
      <c r="AG33" s="47">
        <v>91684.67</v>
      </c>
      <c r="AH33" s="60"/>
      <c r="AI33" s="59"/>
      <c r="AJ33" s="59"/>
    </row>
    <row r="34" ht="28" customHeight="1" spans="1:36">
      <c r="A34" s="37">
        <v>25</v>
      </c>
      <c r="B34" s="38" t="s">
        <v>56</v>
      </c>
      <c r="C34" s="38" t="s">
        <v>62</v>
      </c>
      <c r="D34" s="38" t="s">
        <v>50</v>
      </c>
      <c r="E34" s="38" t="s">
        <v>29</v>
      </c>
      <c r="F34" s="38">
        <v>19.64</v>
      </c>
      <c r="G34" s="38">
        <v>4300</v>
      </c>
      <c r="H34" s="61"/>
      <c r="I34" s="40">
        <f t="shared" si="18"/>
        <v>3805.30973451327</v>
      </c>
      <c r="J34" s="37">
        <f t="shared" si="19"/>
        <v>84452</v>
      </c>
      <c r="K34" s="37"/>
      <c r="L34" s="41">
        <f t="shared" si="20"/>
        <v>3720</v>
      </c>
      <c r="M34" s="40">
        <f t="shared" si="21"/>
        <v>3292.03539823009</v>
      </c>
      <c r="N34" s="37">
        <f t="shared" si="22"/>
        <v>73060.8</v>
      </c>
      <c r="O34" s="43">
        <v>3720</v>
      </c>
      <c r="P34" s="38">
        <f t="shared" si="23"/>
        <v>3292.03539823009</v>
      </c>
      <c r="Q34" s="41">
        <f t="shared" si="24"/>
        <v>73060.8</v>
      </c>
      <c r="R34" s="42" t="s">
        <v>31</v>
      </c>
      <c r="S34" s="41">
        <v>3750</v>
      </c>
      <c r="T34" s="41">
        <f t="shared" si="25"/>
        <v>3318.58407079646</v>
      </c>
      <c r="U34" s="60">
        <f t="shared" si="8"/>
        <v>73650</v>
      </c>
      <c r="V34" s="60"/>
      <c r="W34" s="41">
        <v>3748</v>
      </c>
      <c r="X34" s="38">
        <f t="shared" si="26"/>
        <v>3316.81415929204</v>
      </c>
      <c r="Y34" s="42">
        <f t="shared" si="27"/>
        <v>73610.72</v>
      </c>
      <c r="Z34" s="44"/>
      <c r="AA34" s="45">
        <v>3750</v>
      </c>
      <c r="AB34" s="38">
        <f t="shared" si="28"/>
        <v>3318.58407079646</v>
      </c>
      <c r="AC34" s="38">
        <f t="shared" si="29"/>
        <v>73650</v>
      </c>
      <c r="AD34" s="60"/>
      <c r="AE34" s="45">
        <v>3860</v>
      </c>
      <c r="AF34" s="46">
        <v>3415.92920353982</v>
      </c>
      <c r="AG34" s="47">
        <v>75810.4</v>
      </c>
      <c r="AH34" s="48"/>
      <c r="AI34" s="59"/>
      <c r="AJ34" s="59"/>
    </row>
    <row r="35" ht="28" customHeight="1" spans="1:36">
      <c r="A35" s="37">
        <v>26</v>
      </c>
      <c r="B35" s="38" t="s">
        <v>56</v>
      </c>
      <c r="C35" s="38" t="s">
        <v>65</v>
      </c>
      <c r="D35" s="38" t="s">
        <v>50</v>
      </c>
      <c r="E35" s="38" t="s">
        <v>29</v>
      </c>
      <c r="F35" s="38">
        <v>5.88</v>
      </c>
      <c r="G35" s="38">
        <v>4300</v>
      </c>
      <c r="H35" s="61"/>
      <c r="I35" s="40">
        <f t="shared" si="18"/>
        <v>3805.30973451327</v>
      </c>
      <c r="J35" s="37">
        <f t="shared" si="19"/>
        <v>25284</v>
      </c>
      <c r="K35" s="37"/>
      <c r="L35" s="41">
        <f t="shared" si="20"/>
        <v>3730</v>
      </c>
      <c r="M35" s="40">
        <f t="shared" si="21"/>
        <v>3300.88495575221</v>
      </c>
      <c r="N35" s="37">
        <f t="shared" si="22"/>
        <v>21932.4</v>
      </c>
      <c r="O35" s="43">
        <v>3730</v>
      </c>
      <c r="P35" s="38">
        <f t="shared" si="23"/>
        <v>3300.88495575221</v>
      </c>
      <c r="Q35" s="41">
        <f t="shared" si="24"/>
        <v>21932.4</v>
      </c>
      <c r="R35" s="42" t="s">
        <v>31</v>
      </c>
      <c r="S35" s="41">
        <v>3750</v>
      </c>
      <c r="T35" s="41">
        <f t="shared" si="25"/>
        <v>3318.58407079646</v>
      </c>
      <c r="U35" s="60">
        <f t="shared" si="8"/>
        <v>22050</v>
      </c>
      <c r="V35" s="60"/>
      <c r="W35" s="41">
        <v>3748</v>
      </c>
      <c r="X35" s="38">
        <f t="shared" si="26"/>
        <v>3316.81415929204</v>
      </c>
      <c r="Y35" s="42">
        <f t="shared" si="27"/>
        <v>22038.24</v>
      </c>
      <c r="Z35" s="44"/>
      <c r="AA35" s="45">
        <v>3750</v>
      </c>
      <c r="AB35" s="38">
        <f t="shared" si="28"/>
        <v>3318.58407079646</v>
      </c>
      <c r="AC35" s="38">
        <f t="shared" si="29"/>
        <v>22050</v>
      </c>
      <c r="AD35" s="60"/>
      <c r="AE35" s="45">
        <v>3880</v>
      </c>
      <c r="AF35" s="46">
        <v>3433.62831858407</v>
      </c>
      <c r="AG35" s="47">
        <v>22814.4</v>
      </c>
      <c r="AH35" s="48"/>
      <c r="AI35" s="59"/>
      <c r="AJ35" s="59"/>
    </row>
    <row r="36" ht="28" customHeight="1" spans="1:36">
      <c r="A36" s="37">
        <v>27</v>
      </c>
      <c r="B36" s="38" t="s">
        <v>56</v>
      </c>
      <c r="C36" s="38" t="s">
        <v>66</v>
      </c>
      <c r="D36" s="38" t="s">
        <v>50</v>
      </c>
      <c r="E36" s="38" t="s">
        <v>29</v>
      </c>
      <c r="F36" s="38">
        <v>2.33</v>
      </c>
      <c r="G36" s="38">
        <v>4300</v>
      </c>
      <c r="H36" s="61"/>
      <c r="I36" s="40">
        <f t="shared" si="18"/>
        <v>3805.30973451327</v>
      </c>
      <c r="J36" s="37">
        <f t="shared" si="19"/>
        <v>10019</v>
      </c>
      <c r="K36" s="37"/>
      <c r="L36" s="41">
        <f t="shared" si="20"/>
        <v>3780</v>
      </c>
      <c r="M36" s="40">
        <f t="shared" si="21"/>
        <v>3345.13274336283</v>
      </c>
      <c r="N36" s="37">
        <f t="shared" si="22"/>
        <v>8807.4</v>
      </c>
      <c r="O36" s="43">
        <v>3780</v>
      </c>
      <c r="P36" s="38">
        <f t="shared" si="23"/>
        <v>3345.13274336283</v>
      </c>
      <c r="Q36" s="41">
        <f t="shared" si="24"/>
        <v>8807.4</v>
      </c>
      <c r="R36" s="42" t="s">
        <v>31</v>
      </c>
      <c r="S36" s="41">
        <v>3800</v>
      </c>
      <c r="T36" s="41">
        <f t="shared" si="25"/>
        <v>3362.83185840708</v>
      </c>
      <c r="U36" s="60">
        <f t="shared" si="8"/>
        <v>8854</v>
      </c>
      <c r="V36" s="60"/>
      <c r="W36" s="41">
        <v>3830</v>
      </c>
      <c r="X36" s="38">
        <f t="shared" si="26"/>
        <v>3389.38053097345</v>
      </c>
      <c r="Y36" s="42">
        <f t="shared" si="27"/>
        <v>8923.9</v>
      </c>
      <c r="Z36" s="44"/>
      <c r="AA36" s="45">
        <v>3810</v>
      </c>
      <c r="AB36" s="38">
        <f t="shared" si="28"/>
        <v>3371.6814159292</v>
      </c>
      <c r="AC36" s="38">
        <f t="shared" si="29"/>
        <v>8877.3</v>
      </c>
      <c r="AD36" s="60"/>
      <c r="AE36" s="45">
        <v>3880</v>
      </c>
      <c r="AF36" s="46">
        <v>3433.62831858407</v>
      </c>
      <c r="AG36" s="47">
        <v>9040.4</v>
      </c>
      <c r="AH36" s="48"/>
      <c r="AI36" s="59"/>
      <c r="AJ36" s="59"/>
    </row>
    <row r="37" ht="28" customHeight="1" spans="1:36">
      <c r="A37" s="50">
        <v>28</v>
      </c>
      <c r="B37" s="51" t="s">
        <v>56</v>
      </c>
      <c r="C37" s="51" t="s">
        <v>67</v>
      </c>
      <c r="D37" s="51" t="s">
        <v>50</v>
      </c>
      <c r="E37" s="51" t="s">
        <v>29</v>
      </c>
      <c r="F37" s="51">
        <v>82.65</v>
      </c>
      <c r="G37" s="51">
        <v>4300</v>
      </c>
      <c r="H37" s="64"/>
      <c r="I37" s="40">
        <f t="shared" si="18"/>
        <v>3805.30973451327</v>
      </c>
      <c r="J37" s="37">
        <f t="shared" si="19"/>
        <v>355395</v>
      </c>
      <c r="K37" s="37"/>
      <c r="L37" s="41">
        <f t="shared" si="20"/>
        <v>3780</v>
      </c>
      <c r="M37" s="40">
        <f t="shared" si="21"/>
        <v>3345.13274336283</v>
      </c>
      <c r="N37" s="37">
        <f t="shared" si="22"/>
        <v>312417</v>
      </c>
      <c r="O37" s="43">
        <v>3780</v>
      </c>
      <c r="P37" s="38">
        <f t="shared" si="23"/>
        <v>3345.13274336283</v>
      </c>
      <c r="Q37" s="41">
        <f t="shared" si="24"/>
        <v>312417</v>
      </c>
      <c r="R37" s="42" t="s">
        <v>31</v>
      </c>
      <c r="S37" s="41">
        <v>3820</v>
      </c>
      <c r="T37" s="41">
        <f t="shared" si="25"/>
        <v>3380.53097345133</v>
      </c>
      <c r="U37" s="60">
        <f t="shared" si="8"/>
        <v>315723</v>
      </c>
      <c r="V37" s="60"/>
      <c r="W37" s="41">
        <v>3842</v>
      </c>
      <c r="X37" s="38">
        <f t="shared" si="26"/>
        <v>3400</v>
      </c>
      <c r="Y37" s="42">
        <f t="shared" si="27"/>
        <v>317541.3</v>
      </c>
      <c r="Z37" s="44"/>
      <c r="AA37" s="45">
        <v>3850</v>
      </c>
      <c r="AB37" s="38">
        <f t="shared" si="28"/>
        <v>3407.0796460177</v>
      </c>
      <c r="AC37" s="38">
        <f t="shared" si="29"/>
        <v>318202.5</v>
      </c>
      <c r="AD37" s="60"/>
      <c r="AE37" s="45">
        <v>3880</v>
      </c>
      <c r="AF37" s="46">
        <v>3433.62831858407</v>
      </c>
      <c r="AG37" s="47">
        <v>320682</v>
      </c>
      <c r="AH37" s="48"/>
      <c r="AI37" s="59"/>
      <c r="AJ37" s="59"/>
    </row>
    <row r="38" s="1" customFormat="1" ht="28" customHeight="1" spans="1:36">
      <c r="A38" s="53" t="s">
        <v>79</v>
      </c>
      <c r="B38" s="53"/>
      <c r="C38" s="53"/>
      <c r="D38" s="53"/>
      <c r="E38" s="53"/>
      <c r="F38" s="53"/>
      <c r="G38" s="53"/>
      <c r="H38" s="53"/>
      <c r="I38" s="54"/>
      <c r="J38" s="65">
        <f>SUM(J29:J37)</f>
        <v>845724</v>
      </c>
      <c r="K38" s="65"/>
      <c r="L38" s="56"/>
      <c r="M38" s="54"/>
      <c r="N38" s="53">
        <f>SUM(N29:N37)</f>
        <v>736807.2</v>
      </c>
      <c r="O38" s="56"/>
      <c r="P38" s="57"/>
      <c r="Q38" s="54">
        <f>SUM(Q29:Q37)</f>
        <v>736807.2</v>
      </c>
      <c r="R38" s="55"/>
      <c r="S38" s="56"/>
      <c r="T38" s="56"/>
      <c r="U38" s="53">
        <f>SUM(U29:U37)</f>
        <v>741728.4</v>
      </c>
      <c r="V38" s="55"/>
      <c r="W38" s="56"/>
      <c r="X38" s="57"/>
      <c r="Y38" s="53">
        <f>SUM(Y29:Y37)</f>
        <v>745116.8</v>
      </c>
      <c r="Z38" s="55"/>
      <c r="AA38" s="56"/>
      <c r="AB38" s="57"/>
      <c r="AC38" s="54">
        <f>SUM(AC29:AC37)</f>
        <v>744085.5</v>
      </c>
      <c r="AD38" s="55"/>
      <c r="AE38" s="56"/>
      <c r="AF38" s="57"/>
      <c r="AG38" s="53">
        <v>759302.27</v>
      </c>
      <c r="AH38" s="58"/>
      <c r="AI38" s="59"/>
      <c r="AJ38" s="59"/>
    </row>
    <row r="39" ht="28" customHeight="1" spans="1:36">
      <c r="A39" s="47"/>
      <c r="B39" s="47"/>
      <c r="C39" s="66" t="s">
        <v>69</v>
      </c>
      <c r="D39" s="67"/>
      <c r="E39" s="47"/>
      <c r="F39" s="68">
        <f>SUM(F8:F38)</f>
        <v>401.11</v>
      </c>
      <c r="G39" s="47"/>
      <c r="H39" s="47"/>
      <c r="I39" s="47"/>
      <c r="J39" s="47"/>
      <c r="K39" s="47">
        <f>SUM(K8:K38)</f>
        <v>0</v>
      </c>
      <c r="L39" s="38"/>
      <c r="M39" s="47"/>
      <c r="N39" s="47"/>
      <c r="O39" s="46"/>
      <c r="P39" s="47"/>
      <c r="Q39" s="46"/>
      <c r="R39" s="47"/>
      <c r="S39" s="46"/>
      <c r="T39" s="47"/>
      <c r="U39" s="46"/>
      <c r="V39" s="47"/>
      <c r="W39" s="46"/>
      <c r="X39" s="47"/>
      <c r="Y39" s="69"/>
      <c r="Z39" s="47"/>
      <c r="AA39" s="46"/>
      <c r="AB39" s="47"/>
      <c r="AC39" s="46"/>
      <c r="AD39" s="47"/>
      <c r="AE39" s="46"/>
      <c r="AF39" s="47"/>
      <c r="AG39" s="46"/>
      <c r="AH39" s="46"/>
      <c r="AI39" s="59"/>
      <c r="AJ39" s="59"/>
    </row>
    <row r="40" ht="28" customHeight="1" spans="1:36">
      <c r="A40" s="70" t="s">
        <v>70</v>
      </c>
      <c r="B40" s="71"/>
      <c r="C40" s="71"/>
      <c r="D40" s="71"/>
      <c r="E40" s="71"/>
      <c r="F40" s="71"/>
      <c r="G40" s="72"/>
      <c r="H40" s="71"/>
      <c r="I40" s="73"/>
      <c r="J40" s="74">
        <f>J41/1.13</f>
        <v>1526347.78761062</v>
      </c>
      <c r="K40" s="74"/>
      <c r="L40" s="75"/>
      <c r="M40" s="76"/>
      <c r="N40" s="57">
        <f>N41/1.13</f>
        <v>1331703.0619469</v>
      </c>
      <c r="O40" s="57"/>
      <c r="P40" s="74"/>
      <c r="Q40" s="57">
        <f>Q41/1.13</f>
        <v>1338423.00884956</v>
      </c>
      <c r="R40" s="74"/>
      <c r="S40" s="57"/>
      <c r="T40" s="74"/>
      <c r="U40" s="57">
        <f>U41/1.13</f>
        <v>1342798.14159292</v>
      </c>
      <c r="V40" s="74"/>
      <c r="W40" s="57"/>
      <c r="X40" s="74"/>
      <c r="Y40" s="57">
        <f>Y41/1.13</f>
        <v>1347538.65486726</v>
      </c>
      <c r="Z40" s="74"/>
      <c r="AA40" s="57"/>
      <c r="AB40" s="74"/>
      <c r="AC40" s="57">
        <f>AC41/1.13</f>
        <v>1345729.82300885</v>
      </c>
      <c r="AD40" s="74"/>
      <c r="AE40" s="57"/>
      <c r="AF40" s="74"/>
      <c r="AG40" s="57">
        <v>1379491.12389381</v>
      </c>
      <c r="AH40" s="58"/>
    </row>
    <row r="41" ht="28" customHeight="1" spans="1:36">
      <c r="A41" s="77" t="s">
        <v>71</v>
      </c>
      <c r="B41" s="78"/>
      <c r="C41" s="78"/>
      <c r="D41" s="78"/>
      <c r="E41" s="78"/>
      <c r="F41" s="78"/>
      <c r="G41" s="72"/>
      <c r="H41" s="78"/>
      <c r="I41" s="79"/>
      <c r="J41" s="80">
        <f>J38+J28+J22</f>
        <v>1724773</v>
      </c>
      <c r="K41" s="81"/>
      <c r="L41" s="82"/>
      <c r="M41" s="82"/>
      <c r="N41" s="83">
        <f>N38+N28+N22</f>
        <v>1504824.46</v>
      </c>
      <c r="O41" s="83"/>
      <c r="P41" s="81"/>
      <c r="Q41" s="83">
        <f>Q38+Q28+Q22</f>
        <v>1512418</v>
      </c>
      <c r="R41" s="81"/>
      <c r="S41" s="83"/>
      <c r="T41" s="81"/>
      <c r="U41" s="83">
        <f>U38+U28+U22</f>
        <v>1517361.9</v>
      </c>
      <c r="V41" s="81"/>
      <c r="W41" s="83"/>
      <c r="X41" s="81"/>
      <c r="Y41" s="83">
        <f>Y38+Y28+Y22</f>
        <v>1522718.68</v>
      </c>
      <c r="Z41" s="81"/>
      <c r="AA41" s="83"/>
      <c r="AB41" s="81"/>
      <c r="AC41" s="83">
        <f>AC38+AC28+AC22</f>
        <v>1520674.7</v>
      </c>
      <c r="AD41" s="81"/>
      <c r="AE41" s="83"/>
      <c r="AF41" s="81"/>
      <c r="AG41" s="83">
        <v>1558824.97</v>
      </c>
      <c r="AH41" s="81"/>
    </row>
    <row r="45" customFormat="1" spans="1:36">
      <c r="G45" s="2"/>
      <c r="H45" s="2"/>
      <c r="I45" s="2"/>
      <c r="J45" s="2"/>
      <c r="K45" s="2"/>
      <c r="L45" s="3"/>
      <c r="O45" s="4"/>
      <c r="Q45" s="4"/>
      <c r="S45" s="4"/>
      <c r="W45" s="4"/>
      <c r="AA45" s="4"/>
      <c r="AC45" s="4"/>
      <c r="AE45" s="4"/>
    </row>
  </sheetData>
  <mergeCells count="33">
    <mergeCell ref="A1:AC1"/>
    <mergeCell ref="O2:R2"/>
    <mergeCell ref="S2:V2"/>
    <mergeCell ref="W2:Z2"/>
    <mergeCell ref="AA2:AD2"/>
    <mergeCell ref="AE2:AH2"/>
    <mergeCell ref="O3:R3"/>
    <mergeCell ref="S3:V3"/>
    <mergeCell ref="W3:Z3"/>
    <mergeCell ref="AA3:AD3"/>
    <mergeCell ref="AE3:AH3"/>
    <mergeCell ref="A4:K4"/>
    <mergeCell ref="O4:R4"/>
    <mergeCell ref="S4:V4"/>
    <mergeCell ref="W4:Z4"/>
    <mergeCell ref="AA4:AD4"/>
    <mergeCell ref="AE4:AH4"/>
    <mergeCell ref="A5:K5"/>
    <mergeCell ref="O5:R5"/>
    <mergeCell ref="S5:V5"/>
    <mergeCell ref="W5:Z5"/>
    <mergeCell ref="AA5:AD5"/>
    <mergeCell ref="AE5:AH5"/>
    <mergeCell ref="A6:K6"/>
    <mergeCell ref="O6:AH6"/>
    <mergeCell ref="A22:H22"/>
    <mergeCell ref="A28:H28"/>
    <mergeCell ref="A38:H38"/>
    <mergeCell ref="A40:I40"/>
    <mergeCell ref="A41:I41"/>
    <mergeCell ref="G45:I45"/>
    <mergeCell ref="A2:K3"/>
    <mergeCell ref="L2:N6"/>
  </mergeCells>
  <pageMargins left="0.75" right="0.75" top="1" bottom="1" header="0.5" footer="0.5"/>
  <headerFooter/>
  <ignoredErrors>
    <ignoredError sqref="U22:AG23 U28:AC32 U33 W33:AC33 U34:AC38 Q22 Q28 N28 N2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6"/>
  <sheetViews>
    <sheetView tabSelected="1" topLeftCell="P27" workbookViewId="0">
      <selection activeCell="Y16" sqref="Y16"/>
    </sheetView>
  </sheetViews>
  <sheetFormatPr defaultColWidth="9" defaultRowHeight="13.5"/>
  <cols>
    <col min="1" max="1" width="6.26666666666667" customWidth="1"/>
    <col min="2" max="2" width="10.3666666666667" customWidth="1"/>
    <col min="3" max="3" width="16.9083333333333" customWidth="1"/>
    <col min="4" max="4" width="7.25" customWidth="1"/>
    <col min="5" max="5" width="7.725" customWidth="1"/>
    <col min="6" max="6" width="10.8166666666667" customWidth="1"/>
    <col min="7" max="7" width="14.2666666666667" customWidth="1"/>
    <col min="8" max="8" width="12.4916666666667" customWidth="1"/>
    <col min="9" max="9" width="10.2666666666667" customWidth="1"/>
    <col min="10" max="10" width="12" style="2" customWidth="1"/>
    <col min="11" max="11" width="10.2666666666667" style="2" customWidth="1"/>
    <col min="12" max="12" width="10.2666666666667" style="3" customWidth="1"/>
    <col min="13" max="13" width="10.2666666666667" customWidth="1"/>
    <col min="14" max="14" width="12.725" customWidth="1"/>
    <col min="15" max="15" width="9.63333333333333" style="4" customWidth="1"/>
    <col min="16" max="16" width="10.725" customWidth="1"/>
    <col min="17" max="17" width="12.725" style="4" customWidth="1"/>
    <col min="18" max="18" width="10.3666666666667" customWidth="1"/>
    <col min="19" max="19" width="10.3666666666667" style="4" customWidth="1"/>
    <col min="20" max="20" width="10.9083333333333" customWidth="1"/>
    <col min="21" max="21" width="13.1833333333333" customWidth="1"/>
    <col min="22" max="22" width="9.725" customWidth="1"/>
    <col min="23" max="23" width="9.725" style="4" customWidth="1"/>
    <col min="24" max="24" width="11.4416666666667" customWidth="1"/>
    <col min="25" max="25" width="13.2666666666667" customWidth="1"/>
    <col min="26" max="26" width="9.725" customWidth="1"/>
    <col min="27" max="27" width="9.725" style="4" customWidth="1"/>
    <col min="28" max="28" width="11.0916666666667" customWidth="1"/>
    <col min="29" max="29" width="12.5416666666667" style="4" customWidth="1"/>
    <col min="30" max="30" width="11.4416666666667" customWidth="1"/>
    <col min="31" max="31" width="11.4416666666667" style="4" customWidth="1"/>
    <col min="32" max="32" width="10.9083333333333" customWidth="1"/>
    <col min="33" max="33" width="12.6333333333333"/>
  </cols>
  <sheetData>
    <row r="1" customFormat="1" ht="48" customHeight="1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5"/>
      <c r="Q1" s="7"/>
      <c r="R1" s="5"/>
      <c r="S1" s="7"/>
      <c r="T1" s="5"/>
      <c r="U1" s="5"/>
      <c r="V1" s="5"/>
      <c r="W1" s="7"/>
      <c r="X1" s="5"/>
      <c r="Y1" s="5"/>
      <c r="Z1" s="5"/>
      <c r="AA1" s="7"/>
      <c r="AB1" s="5"/>
      <c r="AC1" s="7"/>
      <c r="AE1" s="4"/>
    </row>
    <row r="2" ht="28" customHeight="1" spans="1:3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 t="s">
        <v>2</v>
      </c>
      <c r="M2" s="8"/>
      <c r="N2" s="8"/>
      <c r="O2" s="10" t="s">
        <v>3</v>
      </c>
      <c r="P2" s="11"/>
      <c r="Q2" s="10"/>
      <c r="R2" s="12"/>
      <c r="S2" s="13" t="s">
        <v>3</v>
      </c>
      <c r="T2" s="11"/>
      <c r="U2" s="11"/>
      <c r="V2" s="12"/>
      <c r="W2" s="13" t="s">
        <v>3</v>
      </c>
      <c r="X2" s="11"/>
      <c r="Y2" s="11"/>
      <c r="Z2" s="11"/>
      <c r="AA2" s="13" t="s">
        <v>3</v>
      </c>
      <c r="AB2" s="11"/>
      <c r="AC2" s="10"/>
      <c r="AD2" s="12"/>
      <c r="AE2" s="14" t="s">
        <v>3</v>
      </c>
      <c r="AF2" s="15"/>
      <c r="AG2" s="15"/>
      <c r="AH2" s="15"/>
    </row>
    <row r="3" ht="28" customHeight="1" spans="1:3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16" t="s">
        <v>4</v>
      </c>
      <c r="P3" s="17"/>
      <c r="Q3" s="16"/>
      <c r="R3" s="18"/>
      <c r="S3" s="19" t="s">
        <v>5</v>
      </c>
      <c r="T3" s="17"/>
      <c r="U3" s="17"/>
      <c r="V3" s="18"/>
      <c r="W3" s="19" t="s">
        <v>7</v>
      </c>
      <c r="X3" s="17"/>
      <c r="Y3" s="17"/>
      <c r="Z3" s="17"/>
      <c r="AA3" s="19" t="s">
        <v>6</v>
      </c>
      <c r="AB3" s="17"/>
      <c r="AC3" s="16"/>
      <c r="AD3" s="18"/>
      <c r="AE3" s="20" t="s">
        <v>8</v>
      </c>
      <c r="AF3" s="21"/>
      <c r="AG3" s="21"/>
      <c r="AH3" s="21"/>
    </row>
    <row r="4" ht="28" customHeight="1" spans="1:34">
      <c r="A4" s="8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6" t="s">
        <v>72</v>
      </c>
      <c r="P4" s="17"/>
      <c r="Q4" s="16"/>
      <c r="R4" s="18"/>
      <c r="S4" s="19" t="s">
        <v>73</v>
      </c>
      <c r="T4" s="17"/>
      <c r="U4" s="17"/>
      <c r="V4" s="18"/>
      <c r="W4" s="19" t="s">
        <v>74</v>
      </c>
      <c r="X4" s="17"/>
      <c r="Y4" s="17"/>
      <c r="Z4" s="17"/>
      <c r="AA4" s="19" t="s">
        <v>75</v>
      </c>
      <c r="AB4" s="17"/>
      <c r="AC4" s="16"/>
      <c r="AD4" s="18"/>
      <c r="AE4" s="20" t="s">
        <v>76</v>
      </c>
      <c r="AF4" s="21"/>
      <c r="AG4" s="21"/>
      <c r="AH4" s="21"/>
    </row>
    <row r="5" ht="28" customHeight="1" spans="1:34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9"/>
      <c r="M5" s="8"/>
      <c r="N5" s="8"/>
      <c r="O5" s="23" t="s">
        <v>80</v>
      </c>
      <c r="P5" s="24"/>
      <c r="Q5" s="23"/>
      <c r="R5" s="25"/>
      <c r="S5" s="23" t="s">
        <v>83</v>
      </c>
      <c r="T5" s="24"/>
      <c r="U5" s="24"/>
      <c r="V5" s="25"/>
      <c r="W5" s="23" t="s">
        <v>80</v>
      </c>
      <c r="X5" s="24"/>
      <c r="Y5" s="24"/>
      <c r="Z5" s="25"/>
      <c r="AA5" s="23" t="s">
        <v>80</v>
      </c>
      <c r="AB5" s="24"/>
      <c r="AC5" s="23"/>
      <c r="AD5" s="25"/>
      <c r="AE5" s="23" t="s">
        <v>78</v>
      </c>
      <c r="AF5" s="24"/>
      <c r="AG5" s="24"/>
      <c r="AH5" s="25"/>
    </row>
    <row r="6" ht="28" customHeight="1" spans="1:34">
      <c r="A6" s="8" t="s">
        <v>12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26" t="s">
        <v>13</v>
      </c>
      <c r="P6" s="27"/>
      <c r="Q6" s="28"/>
      <c r="R6" s="27"/>
      <c r="S6" s="28"/>
      <c r="T6" s="27"/>
      <c r="U6" s="27"/>
      <c r="V6" s="27"/>
      <c r="W6" s="28"/>
      <c r="X6" s="27"/>
      <c r="Y6" s="27"/>
      <c r="Z6" s="27"/>
      <c r="AA6" s="28"/>
      <c r="AB6" s="27"/>
      <c r="AC6" s="28"/>
      <c r="AD6" s="27"/>
      <c r="AE6" s="28"/>
      <c r="AF6" s="27"/>
      <c r="AG6" s="27"/>
      <c r="AH6" s="27"/>
    </row>
    <row r="7" ht="46" customHeight="1" spans="1:34">
      <c r="A7" s="29" t="s">
        <v>14</v>
      </c>
      <c r="B7" s="30" t="s">
        <v>15</v>
      </c>
      <c r="C7" s="31" t="s">
        <v>16</v>
      </c>
      <c r="D7" s="31" t="s">
        <v>19</v>
      </c>
      <c r="E7" s="30" t="s">
        <v>17</v>
      </c>
      <c r="F7" s="32" t="s">
        <v>18</v>
      </c>
      <c r="G7" s="32" t="s">
        <v>20</v>
      </c>
      <c r="H7" s="32" t="s">
        <v>21</v>
      </c>
      <c r="I7" s="32" t="s">
        <v>22</v>
      </c>
      <c r="J7" s="32" t="s">
        <v>23</v>
      </c>
      <c r="K7" s="32" t="s">
        <v>24</v>
      </c>
      <c r="L7" s="33" t="s">
        <v>25</v>
      </c>
      <c r="M7" s="34" t="s">
        <v>26</v>
      </c>
      <c r="N7" s="34" t="s">
        <v>27</v>
      </c>
      <c r="O7" s="35" t="s">
        <v>25</v>
      </c>
      <c r="P7" s="34" t="s">
        <v>26</v>
      </c>
      <c r="Q7" s="35" t="s">
        <v>27</v>
      </c>
      <c r="R7" s="34" t="s">
        <v>21</v>
      </c>
      <c r="S7" s="35" t="s">
        <v>25</v>
      </c>
      <c r="T7" s="34" t="s">
        <v>26</v>
      </c>
      <c r="U7" s="34" t="s">
        <v>27</v>
      </c>
      <c r="V7" s="34" t="s">
        <v>21</v>
      </c>
      <c r="W7" s="35" t="s">
        <v>25</v>
      </c>
      <c r="X7" s="34" t="s">
        <v>26</v>
      </c>
      <c r="Y7" s="34" t="s">
        <v>27</v>
      </c>
      <c r="Z7" s="34" t="s">
        <v>21</v>
      </c>
      <c r="AA7" s="35" t="s">
        <v>25</v>
      </c>
      <c r="AB7" s="34" t="s">
        <v>26</v>
      </c>
      <c r="AC7" s="35" t="s">
        <v>27</v>
      </c>
      <c r="AD7" s="34" t="s">
        <v>21</v>
      </c>
      <c r="AE7" s="35" t="s">
        <v>25</v>
      </c>
      <c r="AF7" s="34" t="s">
        <v>26</v>
      </c>
      <c r="AG7" s="34" t="s">
        <v>27</v>
      </c>
      <c r="AH7" s="36" t="s">
        <v>21</v>
      </c>
    </row>
    <row r="8" ht="28" customHeight="1" spans="1:34">
      <c r="A8" s="37">
        <v>1</v>
      </c>
      <c r="B8" s="38" t="s">
        <v>28</v>
      </c>
      <c r="C8" s="39">
        <v>5</v>
      </c>
      <c r="D8" s="39" t="s">
        <v>30</v>
      </c>
      <c r="E8" s="38" t="s">
        <v>29</v>
      </c>
      <c r="F8" s="38">
        <v>0.34</v>
      </c>
      <c r="G8" s="38">
        <v>4300</v>
      </c>
      <c r="H8" s="37"/>
      <c r="I8" s="40">
        <f t="shared" ref="I8:I21" si="0">G8/1.13</f>
        <v>3805.30973451327</v>
      </c>
      <c r="J8" s="37">
        <f t="shared" ref="J8:J21" si="1">G8*F8</f>
        <v>1462</v>
      </c>
      <c r="K8" s="37"/>
      <c r="L8" s="41">
        <f t="shared" ref="L8:L21" si="2">MIN(O8,S8,W8,AA8,AE8)</f>
        <v>3860</v>
      </c>
      <c r="M8" s="40">
        <f t="shared" ref="M8:M21" si="3">L8/1.13</f>
        <v>3415.92920353982</v>
      </c>
      <c r="N8" s="37">
        <f t="shared" ref="N8:N21" si="4">L8*F8</f>
        <v>1312.4</v>
      </c>
      <c r="O8" s="41">
        <v>3880</v>
      </c>
      <c r="P8" s="38">
        <f t="shared" ref="P8:P21" si="5">O8/1.13</f>
        <v>3433.62831858407</v>
      </c>
      <c r="Q8" s="41">
        <f t="shared" ref="Q8:Q21" si="6">O8*F8</f>
        <v>1319.2</v>
      </c>
      <c r="R8" s="42" t="s">
        <v>31</v>
      </c>
      <c r="S8" s="43">
        <v>3860</v>
      </c>
      <c r="T8" s="41">
        <f t="shared" ref="T8:T21" si="7">S8/1.13</f>
        <v>3415.92920353982</v>
      </c>
      <c r="U8" s="42">
        <f t="shared" ref="U8:U21" si="8">S8*F8</f>
        <v>1312.4</v>
      </c>
      <c r="V8" s="42"/>
      <c r="W8" s="41">
        <v>3946</v>
      </c>
      <c r="X8" s="38">
        <f t="shared" ref="X8:X21" si="9">W8/1.13</f>
        <v>3492.03539823009</v>
      </c>
      <c r="Y8" s="38">
        <f t="shared" ref="Y8:Y21" si="10">W8*F8</f>
        <v>1341.64</v>
      </c>
      <c r="Z8" s="44" t="s">
        <v>33</v>
      </c>
      <c r="AA8" s="41">
        <v>3890</v>
      </c>
      <c r="AB8" s="38">
        <f t="shared" ref="AB8:AB21" si="11">AA8/1.13</f>
        <v>3442.47787610619</v>
      </c>
      <c r="AC8" s="38">
        <f t="shared" ref="AC8:AC21" si="12">AA8*F8</f>
        <v>1322.6</v>
      </c>
      <c r="AD8" s="42"/>
      <c r="AE8" s="45">
        <v>4040</v>
      </c>
      <c r="AF8" s="46">
        <v>3575.22123893805</v>
      </c>
      <c r="AG8" s="47">
        <v>1373.6</v>
      </c>
      <c r="AH8" s="48"/>
    </row>
    <row r="9" ht="28" customHeight="1" spans="1:34">
      <c r="A9" s="37">
        <v>2</v>
      </c>
      <c r="B9" s="38" t="s">
        <v>28</v>
      </c>
      <c r="C9" s="39" t="s">
        <v>34</v>
      </c>
      <c r="D9" s="39" t="s">
        <v>30</v>
      </c>
      <c r="E9" s="38" t="s">
        <v>29</v>
      </c>
      <c r="F9" s="38">
        <v>8.47</v>
      </c>
      <c r="G9" s="38">
        <v>4300</v>
      </c>
      <c r="H9" s="37"/>
      <c r="I9" s="40">
        <f t="shared" si="0"/>
        <v>3805.30973451327</v>
      </c>
      <c r="J9" s="37">
        <f t="shared" si="1"/>
        <v>36421</v>
      </c>
      <c r="K9" s="37"/>
      <c r="L9" s="41">
        <f t="shared" si="2"/>
        <v>3560</v>
      </c>
      <c r="M9" s="40">
        <f t="shared" si="3"/>
        <v>3150.44247787611</v>
      </c>
      <c r="N9" s="37">
        <f t="shared" si="4"/>
        <v>30153.2</v>
      </c>
      <c r="O9" s="41">
        <v>3590</v>
      </c>
      <c r="P9" s="38">
        <f t="shared" si="5"/>
        <v>3176.99115044248</v>
      </c>
      <c r="Q9" s="41">
        <f t="shared" si="6"/>
        <v>30407.3</v>
      </c>
      <c r="R9" s="42" t="s">
        <v>31</v>
      </c>
      <c r="S9" s="43">
        <v>3560</v>
      </c>
      <c r="T9" s="41">
        <f t="shared" si="7"/>
        <v>3150.44247787611</v>
      </c>
      <c r="U9" s="42">
        <f t="shared" si="8"/>
        <v>30153.2</v>
      </c>
      <c r="V9" s="42"/>
      <c r="W9" s="41">
        <v>3644</v>
      </c>
      <c r="X9" s="38">
        <f t="shared" si="9"/>
        <v>3224.77876106195</v>
      </c>
      <c r="Y9" s="38">
        <f t="shared" si="10"/>
        <v>30864.68</v>
      </c>
      <c r="Z9" s="44"/>
      <c r="AA9" s="41">
        <v>3590</v>
      </c>
      <c r="AB9" s="38">
        <f t="shared" si="11"/>
        <v>3176.99115044248</v>
      </c>
      <c r="AC9" s="38">
        <f t="shared" si="12"/>
        <v>30407.3</v>
      </c>
      <c r="AD9" s="42"/>
      <c r="AE9" s="45">
        <v>3730</v>
      </c>
      <c r="AF9" s="46">
        <v>3300.88495575221</v>
      </c>
      <c r="AG9" s="47">
        <v>31593.1</v>
      </c>
      <c r="AH9" s="48"/>
    </row>
    <row r="10" ht="28" customHeight="1" spans="1:34">
      <c r="A10" s="37">
        <v>3</v>
      </c>
      <c r="B10" s="38" t="s">
        <v>28</v>
      </c>
      <c r="C10" s="39">
        <v>14</v>
      </c>
      <c r="D10" s="39" t="s">
        <v>30</v>
      </c>
      <c r="E10" s="38" t="s">
        <v>29</v>
      </c>
      <c r="F10" s="38">
        <v>7.4</v>
      </c>
      <c r="G10" s="38">
        <v>4300</v>
      </c>
      <c r="H10" s="37"/>
      <c r="I10" s="40">
        <f t="shared" si="0"/>
        <v>3805.30973451327</v>
      </c>
      <c r="J10" s="37">
        <f t="shared" si="1"/>
        <v>31820</v>
      </c>
      <c r="K10" s="37"/>
      <c r="L10" s="41">
        <f t="shared" si="2"/>
        <v>3560</v>
      </c>
      <c r="M10" s="40">
        <f t="shared" si="3"/>
        <v>3150.44247787611</v>
      </c>
      <c r="N10" s="37">
        <f t="shared" si="4"/>
        <v>26344</v>
      </c>
      <c r="O10" s="41">
        <v>3590</v>
      </c>
      <c r="P10" s="38">
        <f t="shared" si="5"/>
        <v>3176.99115044248</v>
      </c>
      <c r="Q10" s="41">
        <f t="shared" si="6"/>
        <v>26566</v>
      </c>
      <c r="R10" s="42" t="s">
        <v>31</v>
      </c>
      <c r="S10" s="43">
        <v>3560</v>
      </c>
      <c r="T10" s="41">
        <f t="shared" si="7"/>
        <v>3150.44247787611</v>
      </c>
      <c r="U10" s="42">
        <f t="shared" si="8"/>
        <v>26344</v>
      </c>
      <c r="V10" s="42"/>
      <c r="W10" s="41">
        <v>3644</v>
      </c>
      <c r="X10" s="38">
        <f t="shared" si="9"/>
        <v>3224.77876106195</v>
      </c>
      <c r="Y10" s="38">
        <f t="shared" si="10"/>
        <v>26965.6</v>
      </c>
      <c r="Z10" s="44"/>
      <c r="AA10" s="41">
        <v>3590</v>
      </c>
      <c r="AB10" s="38">
        <f t="shared" si="11"/>
        <v>3176.99115044248</v>
      </c>
      <c r="AC10" s="38">
        <f t="shared" si="12"/>
        <v>26566</v>
      </c>
      <c r="AD10" s="42"/>
      <c r="AE10" s="45">
        <v>3730</v>
      </c>
      <c r="AF10" s="46">
        <v>3300.88495575221</v>
      </c>
      <c r="AG10" s="47">
        <v>27602</v>
      </c>
      <c r="AH10" s="48"/>
    </row>
    <row r="11" ht="28" customHeight="1" spans="1:34">
      <c r="A11" s="37">
        <v>4</v>
      </c>
      <c r="B11" s="38" t="s">
        <v>28</v>
      </c>
      <c r="C11" s="39" t="s">
        <v>35</v>
      </c>
      <c r="D11" s="39" t="s">
        <v>30</v>
      </c>
      <c r="E11" s="38" t="s">
        <v>29</v>
      </c>
      <c r="F11" s="38">
        <v>2.27</v>
      </c>
      <c r="G11" s="38">
        <v>4300</v>
      </c>
      <c r="H11" s="37"/>
      <c r="I11" s="40">
        <f t="shared" si="0"/>
        <v>3805.30973451327</v>
      </c>
      <c r="J11" s="37">
        <f t="shared" si="1"/>
        <v>9761</v>
      </c>
      <c r="K11" s="37"/>
      <c r="L11" s="41">
        <f t="shared" si="2"/>
        <v>3590</v>
      </c>
      <c r="M11" s="40">
        <f t="shared" si="3"/>
        <v>3176.99115044248</v>
      </c>
      <c r="N11" s="37">
        <f t="shared" si="4"/>
        <v>8149.3</v>
      </c>
      <c r="O11" s="41">
        <v>3610</v>
      </c>
      <c r="P11" s="38">
        <f t="shared" si="5"/>
        <v>3194.69026548673</v>
      </c>
      <c r="Q11" s="41">
        <f t="shared" si="6"/>
        <v>8194.7</v>
      </c>
      <c r="R11" s="42" t="s">
        <v>31</v>
      </c>
      <c r="S11" s="43">
        <v>3590</v>
      </c>
      <c r="T11" s="41">
        <f t="shared" si="7"/>
        <v>3176.99115044248</v>
      </c>
      <c r="U11" s="42">
        <f t="shared" si="8"/>
        <v>8149.3</v>
      </c>
      <c r="V11" s="42"/>
      <c r="W11" s="41">
        <v>3675</v>
      </c>
      <c r="X11" s="38">
        <f t="shared" si="9"/>
        <v>3252.21238938053</v>
      </c>
      <c r="Y11" s="38">
        <f t="shared" si="10"/>
        <v>8342.25</v>
      </c>
      <c r="Z11" s="44"/>
      <c r="AA11" s="41">
        <v>3620</v>
      </c>
      <c r="AB11" s="38">
        <f t="shared" si="11"/>
        <v>3203.53982300885</v>
      </c>
      <c r="AC11" s="38">
        <f t="shared" si="12"/>
        <v>8217.4</v>
      </c>
      <c r="AD11" s="42"/>
      <c r="AE11" s="45">
        <v>3750</v>
      </c>
      <c r="AF11" s="46">
        <v>3318.58407079646</v>
      </c>
      <c r="AG11" s="47">
        <v>8512.5</v>
      </c>
      <c r="AH11" s="48"/>
    </row>
    <row r="12" ht="28" customHeight="1" spans="1:34">
      <c r="A12" s="37">
        <v>5</v>
      </c>
      <c r="B12" s="38" t="s">
        <v>36</v>
      </c>
      <c r="C12" s="39">
        <v>50</v>
      </c>
      <c r="D12" s="39" t="s">
        <v>30</v>
      </c>
      <c r="E12" s="38" t="s">
        <v>29</v>
      </c>
      <c r="F12" s="38">
        <v>1.58</v>
      </c>
      <c r="G12" s="38">
        <v>4300</v>
      </c>
      <c r="H12" s="37"/>
      <c r="I12" s="40">
        <f t="shared" si="0"/>
        <v>3805.30973451327</v>
      </c>
      <c r="J12" s="37">
        <f t="shared" si="1"/>
        <v>6794</v>
      </c>
      <c r="K12" s="37"/>
      <c r="L12" s="41">
        <f t="shared" si="2"/>
        <v>3650</v>
      </c>
      <c r="M12" s="40">
        <f t="shared" si="3"/>
        <v>3230.08849557522</v>
      </c>
      <c r="N12" s="37">
        <f t="shared" si="4"/>
        <v>5767</v>
      </c>
      <c r="O12" s="41">
        <v>3680</v>
      </c>
      <c r="P12" s="38">
        <f t="shared" si="5"/>
        <v>3256.63716814159</v>
      </c>
      <c r="Q12" s="41">
        <f t="shared" si="6"/>
        <v>5814.4</v>
      </c>
      <c r="R12" s="42" t="s">
        <v>31</v>
      </c>
      <c r="S12" s="43">
        <v>3650</v>
      </c>
      <c r="T12" s="41">
        <f t="shared" si="7"/>
        <v>3230.08849557522</v>
      </c>
      <c r="U12" s="42">
        <f t="shared" si="8"/>
        <v>5767</v>
      </c>
      <c r="V12" s="42"/>
      <c r="W12" s="41">
        <v>3738</v>
      </c>
      <c r="X12" s="38">
        <f t="shared" si="9"/>
        <v>3307.96460176991</v>
      </c>
      <c r="Y12" s="38">
        <f t="shared" si="10"/>
        <v>5906.04</v>
      </c>
      <c r="Z12" s="44"/>
      <c r="AA12" s="41">
        <v>3680</v>
      </c>
      <c r="AB12" s="38">
        <f t="shared" si="11"/>
        <v>3256.63716814159</v>
      </c>
      <c r="AC12" s="38">
        <f t="shared" si="12"/>
        <v>5814.4</v>
      </c>
      <c r="AD12" s="42"/>
      <c r="AE12" s="41">
        <v>3820</v>
      </c>
      <c r="AF12" s="38">
        <v>3380.53097345133</v>
      </c>
      <c r="AG12" s="49">
        <v>6035.6</v>
      </c>
      <c r="AH12" s="48"/>
    </row>
    <row r="13" ht="28" customHeight="1" spans="1:34">
      <c r="A13" s="37">
        <v>6</v>
      </c>
      <c r="B13" s="38" t="s">
        <v>37</v>
      </c>
      <c r="C13" s="38" t="s">
        <v>38</v>
      </c>
      <c r="D13" s="38" t="s">
        <v>30</v>
      </c>
      <c r="E13" s="38" t="s">
        <v>29</v>
      </c>
      <c r="F13" s="38">
        <v>0.85</v>
      </c>
      <c r="G13" s="38">
        <v>4300</v>
      </c>
      <c r="H13" s="37"/>
      <c r="I13" s="40">
        <f t="shared" si="0"/>
        <v>3805.30973451327</v>
      </c>
      <c r="J13" s="37">
        <f t="shared" si="1"/>
        <v>3655</v>
      </c>
      <c r="K13" s="37"/>
      <c r="L13" s="41">
        <f t="shared" si="2"/>
        <v>3770</v>
      </c>
      <c r="M13" s="40">
        <f t="shared" si="3"/>
        <v>3336.28318584071</v>
      </c>
      <c r="N13" s="37">
        <f t="shared" si="4"/>
        <v>3204.5</v>
      </c>
      <c r="O13" s="41">
        <v>3780</v>
      </c>
      <c r="P13" s="38">
        <f t="shared" si="5"/>
        <v>3345.13274336283</v>
      </c>
      <c r="Q13" s="41">
        <f t="shared" si="6"/>
        <v>3213</v>
      </c>
      <c r="R13" s="42" t="s">
        <v>31</v>
      </c>
      <c r="S13" s="41">
        <v>3890</v>
      </c>
      <c r="T13" s="41">
        <f t="shared" si="7"/>
        <v>3442.47787610619</v>
      </c>
      <c r="U13" s="42">
        <f t="shared" si="8"/>
        <v>3306.5</v>
      </c>
      <c r="V13" s="42"/>
      <c r="W13" s="41">
        <v>3779</v>
      </c>
      <c r="X13" s="38">
        <f t="shared" si="9"/>
        <v>3344.24778761062</v>
      </c>
      <c r="Y13" s="38">
        <f t="shared" si="10"/>
        <v>3212.15</v>
      </c>
      <c r="Z13" s="44"/>
      <c r="AA13" s="43">
        <v>3770</v>
      </c>
      <c r="AB13" s="38">
        <f t="shared" si="11"/>
        <v>3336.28318584071</v>
      </c>
      <c r="AC13" s="38">
        <f t="shared" si="12"/>
        <v>3204.5</v>
      </c>
      <c r="AD13" s="42"/>
      <c r="AE13" s="41">
        <v>3890</v>
      </c>
      <c r="AF13" s="38">
        <v>3442.47787610619</v>
      </c>
      <c r="AG13" s="49">
        <v>3306.5</v>
      </c>
      <c r="AH13" s="48"/>
    </row>
    <row r="14" ht="28" customHeight="1" spans="1:34">
      <c r="A14" s="37">
        <v>7</v>
      </c>
      <c r="B14" s="38" t="s">
        <v>39</v>
      </c>
      <c r="C14" s="38" t="s">
        <v>40</v>
      </c>
      <c r="D14" s="38" t="s">
        <v>30</v>
      </c>
      <c r="E14" s="38" t="s">
        <v>29</v>
      </c>
      <c r="F14" s="38">
        <v>0.76</v>
      </c>
      <c r="G14" s="38">
        <v>4300</v>
      </c>
      <c r="H14" s="37"/>
      <c r="I14" s="40">
        <f t="shared" si="0"/>
        <v>3805.30973451327</v>
      </c>
      <c r="J14" s="37">
        <f t="shared" si="1"/>
        <v>3268</v>
      </c>
      <c r="K14" s="37"/>
      <c r="L14" s="41">
        <f t="shared" si="2"/>
        <v>3920</v>
      </c>
      <c r="M14" s="40">
        <f t="shared" si="3"/>
        <v>3469.02654867257</v>
      </c>
      <c r="N14" s="37">
        <f t="shared" si="4"/>
        <v>2979.2</v>
      </c>
      <c r="O14" s="43">
        <v>3920</v>
      </c>
      <c r="P14" s="38">
        <f t="shared" si="5"/>
        <v>3469.02654867257</v>
      </c>
      <c r="Q14" s="41">
        <f t="shared" si="6"/>
        <v>2979.2</v>
      </c>
      <c r="R14" s="42" t="s">
        <v>31</v>
      </c>
      <c r="S14" s="41">
        <v>3960</v>
      </c>
      <c r="T14" s="41">
        <f t="shared" si="7"/>
        <v>3504.42477876106</v>
      </c>
      <c r="U14" s="42">
        <f t="shared" si="8"/>
        <v>3009.6</v>
      </c>
      <c r="V14" s="42"/>
      <c r="W14" s="41">
        <v>3977</v>
      </c>
      <c r="X14" s="38">
        <f t="shared" si="9"/>
        <v>3519.46902654867</v>
      </c>
      <c r="Y14" s="38">
        <f t="shared" si="10"/>
        <v>3022.52</v>
      </c>
      <c r="Z14" s="44"/>
      <c r="AA14" s="41">
        <v>3950</v>
      </c>
      <c r="AB14" s="38">
        <f t="shared" si="11"/>
        <v>3495.57522123894</v>
      </c>
      <c r="AC14" s="38">
        <f t="shared" si="12"/>
        <v>3002</v>
      </c>
      <c r="AD14" s="42"/>
      <c r="AE14" s="41">
        <v>4070</v>
      </c>
      <c r="AF14" s="38">
        <v>3601.76991150443</v>
      </c>
      <c r="AG14" s="49">
        <v>3093.2</v>
      </c>
      <c r="AH14" s="48"/>
    </row>
    <row r="15" ht="28" customHeight="1" spans="1:34">
      <c r="A15" s="37">
        <v>8</v>
      </c>
      <c r="B15" s="38" t="s">
        <v>39</v>
      </c>
      <c r="C15" s="38" t="s">
        <v>41</v>
      </c>
      <c r="D15" s="38" t="s">
        <v>30</v>
      </c>
      <c r="E15" s="38" t="s">
        <v>29</v>
      </c>
      <c r="F15" s="38">
        <v>3.56</v>
      </c>
      <c r="G15" s="38">
        <v>4300</v>
      </c>
      <c r="H15" s="37"/>
      <c r="I15" s="40">
        <f t="shared" si="0"/>
        <v>3805.30973451327</v>
      </c>
      <c r="J15" s="37">
        <f t="shared" si="1"/>
        <v>15308</v>
      </c>
      <c r="K15" s="37"/>
      <c r="L15" s="41">
        <f t="shared" si="2"/>
        <v>3670</v>
      </c>
      <c r="M15" s="40">
        <f t="shared" si="3"/>
        <v>3247.78761061947</v>
      </c>
      <c r="N15" s="37">
        <f t="shared" si="4"/>
        <v>13065.2</v>
      </c>
      <c r="O15" s="41">
        <v>3690</v>
      </c>
      <c r="P15" s="38">
        <f t="shared" si="5"/>
        <v>3265.48672566372</v>
      </c>
      <c r="Q15" s="41">
        <f t="shared" si="6"/>
        <v>13136.4</v>
      </c>
      <c r="R15" s="42" t="s">
        <v>31</v>
      </c>
      <c r="S15" s="43">
        <v>3670</v>
      </c>
      <c r="T15" s="41">
        <f t="shared" si="7"/>
        <v>3247.78761061947</v>
      </c>
      <c r="U15" s="42">
        <f t="shared" si="8"/>
        <v>13065.2</v>
      </c>
      <c r="V15" s="42"/>
      <c r="W15" s="41">
        <v>3696</v>
      </c>
      <c r="X15" s="38">
        <f t="shared" si="9"/>
        <v>3270.79646017699</v>
      </c>
      <c r="Y15" s="38">
        <f t="shared" si="10"/>
        <v>13157.76</v>
      </c>
      <c r="Z15" s="44"/>
      <c r="AA15" s="41">
        <v>3710</v>
      </c>
      <c r="AB15" s="38">
        <f t="shared" si="11"/>
        <v>3283.18584070796</v>
      </c>
      <c r="AC15" s="38">
        <f t="shared" si="12"/>
        <v>13207.6</v>
      </c>
      <c r="AD15" s="42"/>
      <c r="AE15" s="41">
        <v>3780</v>
      </c>
      <c r="AF15" s="38">
        <v>3345.13274336283</v>
      </c>
      <c r="AG15" s="49">
        <v>13456.8</v>
      </c>
      <c r="AH15" s="48"/>
    </row>
    <row r="16" ht="28" customHeight="1" spans="1:34">
      <c r="A16" s="37">
        <v>9</v>
      </c>
      <c r="B16" s="38" t="s">
        <v>39</v>
      </c>
      <c r="C16" s="38" t="s">
        <v>42</v>
      </c>
      <c r="D16" s="38" t="s">
        <v>30</v>
      </c>
      <c r="E16" s="38" t="s">
        <v>29</v>
      </c>
      <c r="F16" s="38">
        <v>0.18</v>
      </c>
      <c r="G16" s="38">
        <v>4300</v>
      </c>
      <c r="H16" s="37"/>
      <c r="I16" s="40">
        <f t="shared" si="0"/>
        <v>3805.30973451327</v>
      </c>
      <c r="J16" s="37">
        <f t="shared" si="1"/>
        <v>774</v>
      </c>
      <c r="K16" s="37"/>
      <c r="L16" s="41">
        <f t="shared" si="2"/>
        <v>3670</v>
      </c>
      <c r="M16" s="40">
        <f t="shared" si="3"/>
        <v>3247.78761061947</v>
      </c>
      <c r="N16" s="37">
        <f t="shared" si="4"/>
        <v>660.6</v>
      </c>
      <c r="O16" s="41">
        <v>3690</v>
      </c>
      <c r="P16" s="38">
        <f t="shared" si="5"/>
        <v>3265.48672566372</v>
      </c>
      <c r="Q16" s="41">
        <f t="shared" si="6"/>
        <v>664.2</v>
      </c>
      <c r="R16" s="42" t="s">
        <v>31</v>
      </c>
      <c r="S16" s="43">
        <v>3670</v>
      </c>
      <c r="T16" s="41">
        <f t="shared" si="7"/>
        <v>3247.78761061947</v>
      </c>
      <c r="U16" s="42">
        <f t="shared" si="8"/>
        <v>660.6</v>
      </c>
      <c r="V16" s="42"/>
      <c r="W16" s="41">
        <v>3696</v>
      </c>
      <c r="X16" s="38">
        <f t="shared" si="9"/>
        <v>3270.79646017699</v>
      </c>
      <c r="Y16" s="38">
        <f t="shared" si="10"/>
        <v>665.28</v>
      </c>
      <c r="Z16" s="44"/>
      <c r="AA16" s="41">
        <v>3700</v>
      </c>
      <c r="AB16" s="38">
        <f t="shared" si="11"/>
        <v>3274.33628318584</v>
      </c>
      <c r="AC16" s="38">
        <f t="shared" si="12"/>
        <v>666</v>
      </c>
      <c r="AD16" s="42"/>
      <c r="AE16" s="41">
        <v>3780</v>
      </c>
      <c r="AF16" s="38">
        <v>3345.13274336283</v>
      </c>
      <c r="AG16" s="49">
        <v>680.4</v>
      </c>
      <c r="AH16" s="48"/>
    </row>
    <row r="17" ht="28" customHeight="1" spans="1:36">
      <c r="A17" s="37">
        <v>10</v>
      </c>
      <c r="B17" s="38" t="s">
        <v>39</v>
      </c>
      <c r="C17" s="38" t="s">
        <v>43</v>
      </c>
      <c r="D17" s="38" t="s">
        <v>30</v>
      </c>
      <c r="E17" s="38" t="s">
        <v>29</v>
      </c>
      <c r="F17" s="38">
        <v>5.94</v>
      </c>
      <c r="G17" s="38">
        <v>4300</v>
      </c>
      <c r="H17" s="37"/>
      <c r="I17" s="40">
        <f t="shared" si="0"/>
        <v>3805.30973451327</v>
      </c>
      <c r="J17" s="37">
        <f t="shared" si="1"/>
        <v>25542</v>
      </c>
      <c r="K17" s="37"/>
      <c r="L17" s="41">
        <f t="shared" si="2"/>
        <v>3748</v>
      </c>
      <c r="M17" s="40">
        <f t="shared" si="3"/>
        <v>3316.81415929204</v>
      </c>
      <c r="N17" s="37">
        <f t="shared" si="4"/>
        <v>22263.12</v>
      </c>
      <c r="O17" s="41">
        <v>3750</v>
      </c>
      <c r="P17" s="38">
        <f t="shared" si="5"/>
        <v>3318.58407079646</v>
      </c>
      <c r="Q17" s="41">
        <f t="shared" si="6"/>
        <v>22275</v>
      </c>
      <c r="R17" s="42" t="s">
        <v>31</v>
      </c>
      <c r="S17" s="41">
        <v>3760</v>
      </c>
      <c r="T17" s="41">
        <f t="shared" si="7"/>
        <v>3327.43362831858</v>
      </c>
      <c r="U17" s="42">
        <f t="shared" si="8"/>
        <v>22334.4</v>
      </c>
      <c r="V17" s="42"/>
      <c r="W17" s="43">
        <v>3748</v>
      </c>
      <c r="X17" s="38">
        <f t="shared" si="9"/>
        <v>3316.81415929204</v>
      </c>
      <c r="Y17" s="38">
        <f t="shared" si="10"/>
        <v>22263.12</v>
      </c>
      <c r="Z17" s="44"/>
      <c r="AA17" s="41">
        <v>3770</v>
      </c>
      <c r="AB17" s="38">
        <f t="shared" si="11"/>
        <v>3336.28318584071</v>
      </c>
      <c r="AC17" s="38">
        <f t="shared" si="12"/>
        <v>22393.8</v>
      </c>
      <c r="AD17" s="42"/>
      <c r="AE17" s="41">
        <v>3840</v>
      </c>
      <c r="AF17" s="38">
        <v>3398.23008849558</v>
      </c>
      <c r="AG17" s="49">
        <v>22809.6</v>
      </c>
      <c r="AH17" s="48"/>
    </row>
    <row r="18" ht="28" customHeight="1" spans="1:36">
      <c r="A18" s="37">
        <v>11</v>
      </c>
      <c r="B18" s="38" t="s">
        <v>39</v>
      </c>
      <c r="C18" s="38" t="s">
        <v>44</v>
      </c>
      <c r="D18" s="38" t="s">
        <v>30</v>
      </c>
      <c r="E18" s="38" t="s">
        <v>29</v>
      </c>
      <c r="F18" s="38">
        <v>5.6</v>
      </c>
      <c r="G18" s="38">
        <v>4300</v>
      </c>
      <c r="H18" s="37"/>
      <c r="I18" s="40">
        <f t="shared" si="0"/>
        <v>3805.30973451327</v>
      </c>
      <c r="J18" s="37">
        <f t="shared" si="1"/>
        <v>24080</v>
      </c>
      <c r="K18" s="37"/>
      <c r="L18" s="41">
        <f t="shared" si="2"/>
        <v>3862</v>
      </c>
      <c r="M18" s="40">
        <f t="shared" si="3"/>
        <v>3417.69911504425</v>
      </c>
      <c r="N18" s="37">
        <f t="shared" si="4"/>
        <v>21627.2</v>
      </c>
      <c r="O18" s="41">
        <v>3880</v>
      </c>
      <c r="P18" s="38">
        <f t="shared" si="5"/>
        <v>3433.62831858407</v>
      </c>
      <c r="Q18" s="41">
        <f t="shared" si="6"/>
        <v>21728</v>
      </c>
      <c r="R18" s="42" t="s">
        <v>31</v>
      </c>
      <c r="S18" s="41">
        <v>3900</v>
      </c>
      <c r="T18" s="41">
        <f t="shared" si="7"/>
        <v>3451.32743362832</v>
      </c>
      <c r="U18" s="42">
        <f t="shared" si="8"/>
        <v>21840</v>
      </c>
      <c r="V18" s="42"/>
      <c r="W18" s="43">
        <v>3862</v>
      </c>
      <c r="X18" s="38">
        <f t="shared" si="9"/>
        <v>3417.69911504425</v>
      </c>
      <c r="Y18" s="38">
        <f t="shared" si="10"/>
        <v>21627.2</v>
      </c>
      <c r="Z18" s="44"/>
      <c r="AA18" s="41">
        <v>3900</v>
      </c>
      <c r="AB18" s="38">
        <f t="shared" si="11"/>
        <v>3451.32743362832</v>
      </c>
      <c r="AC18" s="38">
        <f t="shared" si="12"/>
        <v>21840</v>
      </c>
      <c r="AD18" s="42"/>
      <c r="AE18" s="41">
        <v>3950</v>
      </c>
      <c r="AF18" s="38">
        <v>3495.57522123894</v>
      </c>
      <c r="AG18" s="49">
        <v>22120</v>
      </c>
      <c r="AH18" s="48"/>
    </row>
    <row r="19" ht="28" customHeight="1" spans="1:36">
      <c r="A19" s="37">
        <v>12</v>
      </c>
      <c r="B19" s="38" t="s">
        <v>39</v>
      </c>
      <c r="C19" s="38" t="s">
        <v>45</v>
      </c>
      <c r="D19" s="38" t="s">
        <v>30</v>
      </c>
      <c r="E19" s="38" t="s">
        <v>29</v>
      </c>
      <c r="F19" s="38">
        <v>0.51</v>
      </c>
      <c r="G19" s="38">
        <v>4300</v>
      </c>
      <c r="H19" s="37"/>
      <c r="I19" s="40">
        <f t="shared" si="0"/>
        <v>3805.30973451327</v>
      </c>
      <c r="J19" s="37">
        <f t="shared" si="1"/>
        <v>2193</v>
      </c>
      <c r="K19" s="37"/>
      <c r="L19" s="41">
        <f t="shared" si="2"/>
        <v>3850</v>
      </c>
      <c r="M19" s="40">
        <f t="shared" si="3"/>
        <v>3407.0796460177</v>
      </c>
      <c r="N19" s="37">
        <f t="shared" si="4"/>
        <v>1963.5</v>
      </c>
      <c r="O19" s="41">
        <v>3900</v>
      </c>
      <c r="P19" s="38">
        <f t="shared" si="5"/>
        <v>3451.32743362832</v>
      </c>
      <c r="Q19" s="41">
        <f t="shared" si="6"/>
        <v>1989</v>
      </c>
      <c r="R19" s="42" t="s">
        <v>31</v>
      </c>
      <c r="S19" s="43">
        <v>3850</v>
      </c>
      <c r="T19" s="41">
        <f t="shared" si="7"/>
        <v>3407.0796460177</v>
      </c>
      <c r="U19" s="42">
        <f t="shared" si="8"/>
        <v>1963.5</v>
      </c>
      <c r="V19" s="42"/>
      <c r="W19" s="41">
        <v>3873</v>
      </c>
      <c r="X19" s="38">
        <f t="shared" si="9"/>
        <v>3427.43362831858</v>
      </c>
      <c r="Y19" s="38">
        <f t="shared" si="10"/>
        <v>1975.23</v>
      </c>
      <c r="Z19" s="44"/>
      <c r="AA19" s="41">
        <v>3900</v>
      </c>
      <c r="AB19" s="38">
        <f t="shared" si="11"/>
        <v>3451.32743362832</v>
      </c>
      <c r="AC19" s="38">
        <f t="shared" si="12"/>
        <v>1989</v>
      </c>
      <c r="AD19" s="42"/>
      <c r="AE19" s="41">
        <v>3960</v>
      </c>
      <c r="AF19" s="38">
        <v>3504.42477876106</v>
      </c>
      <c r="AG19" s="49">
        <v>2019.6</v>
      </c>
      <c r="AH19" s="48"/>
    </row>
    <row r="20" ht="28" customHeight="1" spans="1:36">
      <c r="A20" s="37">
        <v>13</v>
      </c>
      <c r="B20" s="38" t="s">
        <v>39</v>
      </c>
      <c r="C20" s="38" t="s">
        <v>46</v>
      </c>
      <c r="D20" s="38" t="s">
        <v>30</v>
      </c>
      <c r="E20" s="38" t="s">
        <v>29</v>
      </c>
      <c r="F20" s="38">
        <v>5.23</v>
      </c>
      <c r="G20" s="38">
        <v>4300</v>
      </c>
      <c r="H20" s="37"/>
      <c r="I20" s="40">
        <f t="shared" si="0"/>
        <v>3805.30973451327</v>
      </c>
      <c r="J20" s="37">
        <f t="shared" si="1"/>
        <v>22489</v>
      </c>
      <c r="K20" s="37"/>
      <c r="L20" s="41">
        <f t="shared" si="2"/>
        <v>3810</v>
      </c>
      <c r="M20" s="40">
        <f t="shared" si="3"/>
        <v>3371.6814159292</v>
      </c>
      <c r="N20" s="37">
        <f t="shared" si="4"/>
        <v>19926.3</v>
      </c>
      <c r="O20" s="41">
        <v>3900</v>
      </c>
      <c r="P20" s="38">
        <f t="shared" si="5"/>
        <v>3451.32743362832</v>
      </c>
      <c r="Q20" s="41">
        <f t="shared" si="6"/>
        <v>20397</v>
      </c>
      <c r="R20" s="42" t="s">
        <v>31</v>
      </c>
      <c r="S20" s="43">
        <v>3810</v>
      </c>
      <c r="T20" s="41">
        <f t="shared" si="7"/>
        <v>3371.6814159292</v>
      </c>
      <c r="U20" s="42">
        <f t="shared" si="8"/>
        <v>19926.3</v>
      </c>
      <c r="V20" s="42"/>
      <c r="W20" s="41">
        <v>3873</v>
      </c>
      <c r="X20" s="38">
        <f t="shared" si="9"/>
        <v>3427.43362831858</v>
      </c>
      <c r="Y20" s="38">
        <f t="shared" si="10"/>
        <v>20255.79</v>
      </c>
      <c r="Z20" s="44"/>
      <c r="AA20" s="41">
        <v>3900</v>
      </c>
      <c r="AB20" s="38">
        <f t="shared" si="11"/>
        <v>3451.32743362832</v>
      </c>
      <c r="AC20" s="38">
        <f t="shared" si="12"/>
        <v>20397</v>
      </c>
      <c r="AD20" s="42"/>
      <c r="AE20" s="41">
        <v>3960</v>
      </c>
      <c r="AF20" s="46">
        <v>3504.42477876106</v>
      </c>
      <c r="AG20" s="47">
        <v>20710.8</v>
      </c>
      <c r="AH20" s="48"/>
    </row>
    <row r="21" ht="28" customHeight="1" spans="1:36">
      <c r="A21" s="50">
        <v>14</v>
      </c>
      <c r="B21" s="51" t="s">
        <v>39</v>
      </c>
      <c r="C21" s="51" t="s">
        <v>47</v>
      </c>
      <c r="D21" s="51" t="s">
        <v>30</v>
      </c>
      <c r="E21" s="51" t="s">
        <v>29</v>
      </c>
      <c r="F21" s="51">
        <v>8.28</v>
      </c>
      <c r="G21" s="51">
        <v>4300</v>
      </c>
      <c r="H21" s="50"/>
      <c r="I21" s="40">
        <f t="shared" si="0"/>
        <v>3805.30973451327</v>
      </c>
      <c r="J21" s="37">
        <f t="shared" si="1"/>
        <v>35604</v>
      </c>
      <c r="K21" s="37"/>
      <c r="L21" s="41">
        <f t="shared" si="2"/>
        <v>3789</v>
      </c>
      <c r="M21" s="40">
        <f t="shared" si="3"/>
        <v>3353.09734513274</v>
      </c>
      <c r="N21" s="37">
        <f t="shared" si="4"/>
        <v>31372.92</v>
      </c>
      <c r="O21" s="52">
        <v>3800</v>
      </c>
      <c r="P21" s="38">
        <f t="shared" si="5"/>
        <v>3362.83185840708</v>
      </c>
      <c r="Q21" s="41">
        <f t="shared" si="6"/>
        <v>31464</v>
      </c>
      <c r="R21" s="42" t="s">
        <v>31</v>
      </c>
      <c r="S21" s="41">
        <v>3810</v>
      </c>
      <c r="T21" s="41">
        <f t="shared" si="7"/>
        <v>3371.6814159292</v>
      </c>
      <c r="U21" s="42">
        <f t="shared" si="8"/>
        <v>31546.8</v>
      </c>
      <c r="V21" s="42"/>
      <c r="W21" s="43">
        <v>3789</v>
      </c>
      <c r="X21" s="38">
        <f t="shared" si="9"/>
        <v>3353.09734513274</v>
      </c>
      <c r="Y21" s="38">
        <f t="shared" si="10"/>
        <v>31372.92</v>
      </c>
      <c r="Z21" s="44"/>
      <c r="AA21" s="41">
        <v>3820</v>
      </c>
      <c r="AB21" s="38">
        <f t="shared" si="11"/>
        <v>3380.53097345133</v>
      </c>
      <c r="AC21" s="38">
        <f t="shared" si="12"/>
        <v>31629.6</v>
      </c>
      <c r="AD21" s="42"/>
      <c r="AE21" s="41">
        <v>3880</v>
      </c>
      <c r="AF21" s="46">
        <v>3433.62831858407</v>
      </c>
      <c r="AG21" s="47">
        <v>32126.4</v>
      </c>
      <c r="AH21" s="48"/>
    </row>
    <row r="22" s="1" customFormat="1" ht="28" customHeight="1" spans="1:36">
      <c r="A22" s="53" t="s">
        <v>79</v>
      </c>
      <c r="B22" s="53"/>
      <c r="C22" s="53"/>
      <c r="D22" s="53"/>
      <c r="E22" s="53"/>
      <c r="F22" s="53"/>
      <c r="G22" s="53"/>
      <c r="H22" s="53"/>
      <c r="I22" s="54"/>
      <c r="J22" s="53">
        <f>SUM(J8:J21)</f>
        <v>219171</v>
      </c>
      <c r="K22" s="53"/>
      <c r="L22" s="54"/>
      <c r="M22" s="54"/>
      <c r="N22" s="55">
        <f>SUM(N8:N21)</f>
        <v>188788.44</v>
      </c>
      <c r="O22" s="56"/>
      <c r="P22" s="57"/>
      <c r="Q22" s="56">
        <f>SUM(Q8:Q21)</f>
        <v>190147.4</v>
      </c>
      <c r="R22" s="55"/>
      <c r="S22" s="56"/>
      <c r="T22" s="56"/>
      <c r="U22" s="56">
        <f>SUM(U8:U21)</f>
        <v>189378.8</v>
      </c>
      <c r="V22" s="55"/>
      <c r="W22" s="56"/>
      <c r="X22" s="57"/>
      <c r="Y22" s="55">
        <f>SUM(Y8:Y21)</f>
        <v>190972.18</v>
      </c>
      <c r="Z22" s="55"/>
      <c r="AA22" s="56"/>
      <c r="AB22" s="57"/>
      <c r="AC22" s="56">
        <f>SUM(AC8:AC21)</f>
        <v>190657.2</v>
      </c>
      <c r="AD22" s="55"/>
      <c r="AE22" s="56"/>
      <c r="AF22" s="57"/>
      <c r="AG22" s="55">
        <v>195440.1</v>
      </c>
      <c r="AH22" s="58"/>
      <c r="AI22" s="59"/>
      <c r="AJ22" s="59"/>
    </row>
    <row r="23" ht="28" customHeight="1" spans="1:36">
      <c r="A23" s="37">
        <v>15</v>
      </c>
      <c r="B23" s="38" t="s">
        <v>48</v>
      </c>
      <c r="C23" s="38" t="s">
        <v>49</v>
      </c>
      <c r="D23" s="38" t="s">
        <v>50</v>
      </c>
      <c r="E23" s="38" t="s">
        <v>29</v>
      </c>
      <c r="F23" s="38">
        <v>4.05</v>
      </c>
      <c r="G23" s="38">
        <v>4300</v>
      </c>
      <c r="H23" s="37"/>
      <c r="I23" s="40">
        <f t="shared" ref="I23:I27" si="13">G23/1.13</f>
        <v>3805.30973451327</v>
      </c>
      <c r="J23" s="37">
        <f t="shared" ref="J23:J27" si="14">F23*G23</f>
        <v>17415</v>
      </c>
      <c r="K23" s="37"/>
      <c r="L23" s="41">
        <f t="shared" ref="L23:L27" si="15">MIN(O23,S23,W23,AA23,AE23)</f>
        <v>3780</v>
      </c>
      <c r="M23" s="40">
        <f t="shared" ref="M23:M27" si="16">L23/1.13</f>
        <v>3345.13274336283</v>
      </c>
      <c r="N23" s="37">
        <f t="shared" ref="N23:N27" si="17">L23*F23</f>
        <v>15309</v>
      </c>
      <c r="O23" s="41">
        <v>3820</v>
      </c>
      <c r="P23" s="38">
        <f t="shared" ref="P23:P27" si="18">O23/1.13</f>
        <v>3380.53097345133</v>
      </c>
      <c r="Q23" s="41">
        <f t="shared" ref="Q23:Q27" si="19">O23*F23</f>
        <v>15471</v>
      </c>
      <c r="R23" s="42" t="s">
        <v>31</v>
      </c>
      <c r="S23" s="43">
        <v>3780</v>
      </c>
      <c r="T23" s="41">
        <f t="shared" ref="T23:T27" si="20">S23/1.13</f>
        <v>3345.13274336283</v>
      </c>
      <c r="U23" s="42">
        <f t="shared" ref="U23:U27" si="21">S23*F23</f>
        <v>15309</v>
      </c>
      <c r="V23" s="42"/>
      <c r="W23" s="41">
        <v>3815</v>
      </c>
      <c r="X23" s="38">
        <f t="shared" ref="X23:X27" si="22">W23/1.13</f>
        <v>3376.10619469027</v>
      </c>
      <c r="Y23" s="42">
        <f t="shared" ref="Y23:Y27" si="23">W23*F23</f>
        <v>15450.75</v>
      </c>
      <c r="Z23" s="44"/>
      <c r="AA23" s="41">
        <v>3860</v>
      </c>
      <c r="AB23" s="38">
        <f t="shared" ref="AB23:AB27" si="24">AA23/1.13</f>
        <v>3415.92920353982</v>
      </c>
      <c r="AC23" s="38">
        <f t="shared" ref="AC23:AC27" si="25">AA23*F23</f>
        <v>15633</v>
      </c>
      <c r="AD23" s="60"/>
      <c r="AE23" s="45">
        <v>3970</v>
      </c>
      <c r="AF23" s="46">
        <v>3513.27433628319</v>
      </c>
      <c r="AG23" s="47">
        <v>16078.5</v>
      </c>
      <c r="AH23" s="48"/>
    </row>
    <row r="24" ht="28" customHeight="1" spans="1:36">
      <c r="A24" s="37">
        <v>16</v>
      </c>
      <c r="B24" s="38" t="s">
        <v>48</v>
      </c>
      <c r="C24" s="38" t="s">
        <v>52</v>
      </c>
      <c r="D24" s="38" t="s">
        <v>50</v>
      </c>
      <c r="E24" s="38" t="s">
        <v>29</v>
      </c>
      <c r="F24" s="38">
        <v>56.64</v>
      </c>
      <c r="G24" s="38">
        <v>4300</v>
      </c>
      <c r="H24" s="37"/>
      <c r="I24" s="40">
        <f t="shared" si="13"/>
        <v>3805.30973451327</v>
      </c>
      <c r="J24" s="37">
        <f t="shared" si="14"/>
        <v>243552</v>
      </c>
      <c r="K24" s="37"/>
      <c r="L24" s="41">
        <f t="shared" si="15"/>
        <v>3720</v>
      </c>
      <c r="M24" s="40">
        <f t="shared" si="16"/>
        <v>3292.03539823009</v>
      </c>
      <c r="N24" s="37">
        <f t="shared" si="17"/>
        <v>210700.8</v>
      </c>
      <c r="O24" s="41">
        <v>3820</v>
      </c>
      <c r="P24" s="38">
        <f t="shared" si="18"/>
        <v>3380.53097345133</v>
      </c>
      <c r="Q24" s="41">
        <f t="shared" si="19"/>
        <v>216364.8</v>
      </c>
      <c r="R24" s="42" t="s">
        <v>31</v>
      </c>
      <c r="S24" s="52">
        <v>3760</v>
      </c>
      <c r="T24" s="41">
        <f t="shared" si="20"/>
        <v>3327.43362831858</v>
      </c>
      <c r="U24" s="42">
        <f t="shared" si="21"/>
        <v>212966.4</v>
      </c>
      <c r="V24" s="42"/>
      <c r="W24" s="41">
        <v>3804</v>
      </c>
      <c r="X24" s="38">
        <f t="shared" si="22"/>
        <v>3366.37168141593</v>
      </c>
      <c r="Y24" s="42">
        <f t="shared" si="23"/>
        <v>215458.56</v>
      </c>
      <c r="Z24" s="44"/>
      <c r="AA24" s="43">
        <v>3720</v>
      </c>
      <c r="AB24" s="38">
        <f t="shared" si="24"/>
        <v>3292.03539823009</v>
      </c>
      <c r="AC24" s="38">
        <f t="shared" si="25"/>
        <v>210700.8</v>
      </c>
      <c r="AD24" s="60"/>
      <c r="AE24" s="45">
        <v>3940</v>
      </c>
      <c r="AF24" s="46">
        <v>3486.72566371681</v>
      </c>
      <c r="AG24" s="47">
        <v>223161.6</v>
      </c>
      <c r="AH24" s="48"/>
    </row>
    <row r="25" ht="28" customHeight="1" spans="1:36">
      <c r="A25" s="37">
        <v>17</v>
      </c>
      <c r="B25" s="38" t="s">
        <v>48</v>
      </c>
      <c r="C25" s="38" t="s">
        <v>53</v>
      </c>
      <c r="D25" s="38" t="s">
        <v>50</v>
      </c>
      <c r="E25" s="38" t="s">
        <v>29</v>
      </c>
      <c r="F25" s="38">
        <v>31.05</v>
      </c>
      <c r="G25" s="38">
        <v>4300</v>
      </c>
      <c r="H25" s="37"/>
      <c r="I25" s="40">
        <f t="shared" si="13"/>
        <v>3805.30973451327</v>
      </c>
      <c r="J25" s="37">
        <f t="shared" si="14"/>
        <v>133515</v>
      </c>
      <c r="K25" s="37"/>
      <c r="L25" s="41">
        <f t="shared" si="15"/>
        <v>3700</v>
      </c>
      <c r="M25" s="40">
        <f t="shared" si="16"/>
        <v>3274.33628318584</v>
      </c>
      <c r="N25" s="37">
        <f t="shared" si="17"/>
        <v>114885</v>
      </c>
      <c r="O25" s="41">
        <v>3720</v>
      </c>
      <c r="P25" s="38">
        <f t="shared" si="18"/>
        <v>3292.03539823009</v>
      </c>
      <c r="Q25" s="41">
        <f t="shared" si="19"/>
        <v>115506</v>
      </c>
      <c r="R25" s="42" t="s">
        <v>31</v>
      </c>
      <c r="S25" s="43">
        <v>3700</v>
      </c>
      <c r="T25" s="41">
        <f t="shared" si="20"/>
        <v>3274.33628318584</v>
      </c>
      <c r="U25" s="42">
        <f t="shared" si="21"/>
        <v>114885</v>
      </c>
      <c r="V25" s="42"/>
      <c r="W25" s="41">
        <v>3804</v>
      </c>
      <c r="X25" s="38">
        <f t="shared" si="22"/>
        <v>3366.37168141593</v>
      </c>
      <c r="Y25" s="42">
        <f t="shared" si="23"/>
        <v>118114.2</v>
      </c>
      <c r="Z25" s="44"/>
      <c r="AA25" s="41">
        <v>3820</v>
      </c>
      <c r="AB25" s="38">
        <f t="shared" si="24"/>
        <v>3380.53097345133</v>
      </c>
      <c r="AC25" s="38">
        <f t="shared" si="25"/>
        <v>118611</v>
      </c>
      <c r="AD25" s="60"/>
      <c r="AE25" s="45">
        <v>3810</v>
      </c>
      <c r="AF25" s="46">
        <v>3371.6814159292</v>
      </c>
      <c r="AG25" s="47">
        <v>118300.5</v>
      </c>
      <c r="AH25" s="48"/>
    </row>
    <row r="26" ht="28" customHeight="1" spans="1:36">
      <c r="A26" s="37">
        <v>18</v>
      </c>
      <c r="B26" s="38" t="s">
        <v>48</v>
      </c>
      <c r="C26" s="38" t="s">
        <v>54</v>
      </c>
      <c r="D26" s="38" t="s">
        <v>50</v>
      </c>
      <c r="E26" s="38" t="s">
        <v>29</v>
      </c>
      <c r="F26" s="38">
        <v>8.45</v>
      </c>
      <c r="G26" s="38">
        <v>4300</v>
      </c>
      <c r="H26" s="37"/>
      <c r="I26" s="40">
        <f t="shared" si="13"/>
        <v>3805.30973451327</v>
      </c>
      <c r="J26" s="37">
        <f t="shared" si="14"/>
        <v>36335</v>
      </c>
      <c r="K26" s="37"/>
      <c r="L26" s="41">
        <f t="shared" si="15"/>
        <v>3720</v>
      </c>
      <c r="M26" s="40">
        <f t="shared" si="16"/>
        <v>3292.03539823009</v>
      </c>
      <c r="N26" s="37">
        <f t="shared" si="17"/>
        <v>31434</v>
      </c>
      <c r="O26" s="43">
        <v>3720</v>
      </c>
      <c r="P26" s="38">
        <f t="shared" si="18"/>
        <v>3292.03539823009</v>
      </c>
      <c r="Q26" s="41">
        <f t="shared" si="19"/>
        <v>31434</v>
      </c>
      <c r="R26" s="42" t="s">
        <v>31</v>
      </c>
      <c r="S26" s="41">
        <v>3810</v>
      </c>
      <c r="T26" s="41">
        <f t="shared" si="20"/>
        <v>3371.6814159292</v>
      </c>
      <c r="U26" s="42">
        <f t="shared" si="21"/>
        <v>32194.5</v>
      </c>
      <c r="V26" s="42"/>
      <c r="W26" s="41">
        <v>3804</v>
      </c>
      <c r="X26" s="38">
        <f t="shared" si="22"/>
        <v>3366.37168141593</v>
      </c>
      <c r="Y26" s="42">
        <f t="shared" si="23"/>
        <v>32143.8</v>
      </c>
      <c r="Z26" s="44"/>
      <c r="AA26" s="41">
        <v>3870</v>
      </c>
      <c r="AB26" s="38">
        <f t="shared" si="24"/>
        <v>3424.77876106195</v>
      </c>
      <c r="AC26" s="38">
        <f t="shared" si="25"/>
        <v>32701.5</v>
      </c>
      <c r="AD26" s="60"/>
      <c r="AE26" s="45">
        <v>3960</v>
      </c>
      <c r="AF26" s="46">
        <v>3504.42477876106</v>
      </c>
      <c r="AG26" s="47">
        <v>33462</v>
      </c>
      <c r="AH26" s="48"/>
      <c r="AI26" s="59"/>
    </row>
    <row r="27" ht="28" customHeight="1" spans="1:36">
      <c r="A27" s="50">
        <v>19</v>
      </c>
      <c r="B27" s="51" t="s">
        <v>48</v>
      </c>
      <c r="C27" s="51" t="s">
        <v>55</v>
      </c>
      <c r="D27" s="51" t="s">
        <v>50</v>
      </c>
      <c r="E27" s="51" t="s">
        <v>29</v>
      </c>
      <c r="F27" s="51">
        <v>53.27</v>
      </c>
      <c r="G27" s="51">
        <v>4300</v>
      </c>
      <c r="H27" s="50"/>
      <c r="I27" s="40">
        <f t="shared" si="13"/>
        <v>3805.30973451327</v>
      </c>
      <c r="J27" s="37">
        <f t="shared" si="14"/>
        <v>229061</v>
      </c>
      <c r="K27" s="37"/>
      <c r="L27" s="41">
        <f t="shared" si="15"/>
        <v>3857</v>
      </c>
      <c r="M27" s="40">
        <f t="shared" si="16"/>
        <v>3413.27433628319</v>
      </c>
      <c r="N27" s="37">
        <f t="shared" si="17"/>
        <v>205462.39</v>
      </c>
      <c r="O27" s="41">
        <v>3880</v>
      </c>
      <c r="P27" s="38">
        <f t="shared" si="18"/>
        <v>3433.62831858407</v>
      </c>
      <c r="Q27" s="41">
        <f t="shared" si="19"/>
        <v>206687.6</v>
      </c>
      <c r="R27" s="42" t="s">
        <v>31</v>
      </c>
      <c r="S27" s="52">
        <v>3870</v>
      </c>
      <c r="T27" s="41">
        <f t="shared" si="20"/>
        <v>3424.77876106195</v>
      </c>
      <c r="U27" s="42">
        <f t="shared" si="21"/>
        <v>206154.9</v>
      </c>
      <c r="V27" s="42"/>
      <c r="W27" s="43">
        <v>3857</v>
      </c>
      <c r="X27" s="38">
        <f t="shared" si="22"/>
        <v>3413.27433628319</v>
      </c>
      <c r="Y27" s="42">
        <f t="shared" si="23"/>
        <v>205462.39</v>
      </c>
      <c r="Z27" s="44"/>
      <c r="AA27" s="41">
        <v>3910</v>
      </c>
      <c r="AB27" s="38">
        <f t="shared" si="24"/>
        <v>3460.17699115044</v>
      </c>
      <c r="AC27" s="38">
        <f t="shared" si="25"/>
        <v>208285.7</v>
      </c>
      <c r="AD27" s="60"/>
      <c r="AE27" s="45">
        <v>4000</v>
      </c>
      <c r="AF27" s="46">
        <v>3539.82300884956</v>
      </c>
      <c r="AG27" s="47">
        <v>213080</v>
      </c>
      <c r="AH27" s="48"/>
      <c r="AI27" s="59"/>
    </row>
    <row r="28" s="1" customFormat="1" ht="28" customHeight="1" spans="1:36">
      <c r="A28" s="53" t="s">
        <v>79</v>
      </c>
      <c r="B28" s="53"/>
      <c r="C28" s="53"/>
      <c r="D28" s="53"/>
      <c r="E28" s="53"/>
      <c r="F28" s="53"/>
      <c r="G28" s="53"/>
      <c r="H28" s="53"/>
      <c r="I28" s="54"/>
      <c r="J28" s="53">
        <f>SUM(J23:J27)</f>
        <v>659878</v>
      </c>
      <c r="K28" s="53"/>
      <c r="L28" s="54"/>
      <c r="M28" s="54"/>
      <c r="N28" s="55">
        <f>SUM(N23:N27)</f>
        <v>577791.19</v>
      </c>
      <c r="O28" s="56"/>
      <c r="P28" s="57"/>
      <c r="Q28" s="56">
        <f>SUM(Q23:Q27)</f>
        <v>585463.4</v>
      </c>
      <c r="R28" s="55"/>
      <c r="S28" s="56"/>
      <c r="T28" s="56"/>
      <c r="U28" s="56">
        <f>SUM(U23:U27)</f>
        <v>581509.8</v>
      </c>
      <c r="V28" s="55"/>
      <c r="W28" s="56"/>
      <c r="X28" s="57"/>
      <c r="Y28" s="55">
        <f>SUM(Y23:Y27)</f>
        <v>586629.7</v>
      </c>
      <c r="Z28" s="55"/>
      <c r="AA28" s="56"/>
      <c r="AB28" s="57"/>
      <c r="AC28" s="56">
        <f>SUM(AC23:AC27)</f>
        <v>585932</v>
      </c>
      <c r="AD28" s="55"/>
      <c r="AE28" s="56"/>
      <c r="AF28" s="57"/>
      <c r="AG28" s="55">
        <v>604082.6</v>
      </c>
      <c r="AH28" s="58"/>
      <c r="AI28" s="59"/>
      <c r="AJ28" s="59"/>
    </row>
    <row r="29" ht="28" customHeight="1" spans="1:36">
      <c r="A29" s="37">
        <v>20</v>
      </c>
      <c r="B29" s="38" t="s">
        <v>56</v>
      </c>
      <c r="C29" s="38" t="s">
        <v>57</v>
      </c>
      <c r="D29" s="38" t="s">
        <v>50</v>
      </c>
      <c r="E29" s="38" t="s">
        <v>29</v>
      </c>
      <c r="F29" s="38">
        <v>1.16</v>
      </c>
      <c r="G29" s="38">
        <v>4300</v>
      </c>
      <c r="H29" s="61"/>
      <c r="I29" s="40">
        <f t="shared" ref="I29:I37" si="26">G29/1.13</f>
        <v>3805.30973451327</v>
      </c>
      <c r="J29" s="37">
        <f t="shared" ref="J29:J37" si="27">G29*F29</f>
        <v>4988</v>
      </c>
      <c r="K29" s="37"/>
      <c r="L29" s="41">
        <f t="shared" ref="L29:L37" si="28">MIN(O29,S29,W29,AA29,AE29)</f>
        <v>3700</v>
      </c>
      <c r="M29" s="40">
        <f t="shared" ref="M29:M37" si="29">L29/1.13</f>
        <v>3274.33628318584</v>
      </c>
      <c r="N29" s="37">
        <f t="shared" ref="N29:N37" si="30">L29*F29</f>
        <v>4292</v>
      </c>
      <c r="O29" s="41">
        <v>3720</v>
      </c>
      <c r="P29" s="38">
        <f t="shared" ref="P29:P37" si="31">O29/1.13</f>
        <v>3292.03539823009</v>
      </c>
      <c r="Q29" s="41">
        <f t="shared" ref="Q29:Q37" si="32">O29*F29</f>
        <v>4315.2</v>
      </c>
      <c r="R29" s="42" t="s">
        <v>31</v>
      </c>
      <c r="S29" s="43">
        <v>3700</v>
      </c>
      <c r="T29" s="41">
        <f t="shared" ref="T29:T37" si="33">S29/1.13</f>
        <v>3274.33628318584</v>
      </c>
      <c r="U29" s="42">
        <f t="shared" ref="U29:U37" si="34">S29*F29</f>
        <v>4292</v>
      </c>
      <c r="V29" s="42"/>
      <c r="W29" s="41">
        <v>3748</v>
      </c>
      <c r="X29" s="38">
        <f t="shared" ref="X29:X37" si="35">W29/1.13</f>
        <v>3316.81415929204</v>
      </c>
      <c r="Y29" s="42">
        <f t="shared" ref="Y29:Y37" si="36">W29*F29</f>
        <v>4347.68</v>
      </c>
      <c r="Z29" s="44"/>
      <c r="AA29" s="41">
        <v>3720</v>
      </c>
      <c r="AB29" s="38">
        <f t="shared" ref="AB29:AB37" si="37">AA29/1.13</f>
        <v>3292.03539823009</v>
      </c>
      <c r="AC29" s="38">
        <f t="shared" ref="AC29:AC37" si="38">AA29*F29</f>
        <v>4315.2</v>
      </c>
      <c r="AD29" s="60"/>
      <c r="AE29" s="45">
        <v>3840</v>
      </c>
      <c r="AF29" s="46">
        <v>3398.23008849558</v>
      </c>
      <c r="AG29" s="47">
        <v>4454.4</v>
      </c>
      <c r="AH29" s="48"/>
      <c r="AI29" s="59"/>
      <c r="AJ29" s="59"/>
    </row>
    <row r="30" ht="28" customHeight="1" spans="1:36">
      <c r="A30" s="37">
        <v>21</v>
      </c>
      <c r="B30" s="38" t="s">
        <v>56</v>
      </c>
      <c r="C30" s="38" t="s">
        <v>58</v>
      </c>
      <c r="D30" s="38" t="s">
        <v>50</v>
      </c>
      <c r="E30" s="38" t="s">
        <v>29</v>
      </c>
      <c r="F30" s="38">
        <v>20.02</v>
      </c>
      <c r="G30" s="38">
        <v>4300</v>
      </c>
      <c r="H30" s="61"/>
      <c r="I30" s="40">
        <f t="shared" si="26"/>
        <v>3805.30973451327</v>
      </c>
      <c r="J30" s="37">
        <f t="shared" si="27"/>
        <v>86086</v>
      </c>
      <c r="K30" s="37"/>
      <c r="L30" s="41">
        <f t="shared" si="28"/>
        <v>3700</v>
      </c>
      <c r="M30" s="40">
        <f t="shared" si="29"/>
        <v>3274.33628318584</v>
      </c>
      <c r="N30" s="37">
        <f t="shared" si="30"/>
        <v>74074</v>
      </c>
      <c r="O30" s="41">
        <v>3720</v>
      </c>
      <c r="P30" s="38">
        <f t="shared" si="31"/>
        <v>3292.03539823009</v>
      </c>
      <c r="Q30" s="41">
        <f t="shared" si="32"/>
        <v>74474.4</v>
      </c>
      <c r="R30" s="42" t="s">
        <v>31</v>
      </c>
      <c r="S30" s="43">
        <v>3700</v>
      </c>
      <c r="T30" s="41">
        <f t="shared" si="33"/>
        <v>3274.33628318584</v>
      </c>
      <c r="U30" s="42">
        <f t="shared" si="34"/>
        <v>74074</v>
      </c>
      <c r="V30" s="42"/>
      <c r="W30" s="41">
        <v>3748</v>
      </c>
      <c r="X30" s="38">
        <f t="shared" si="35"/>
        <v>3316.81415929204</v>
      </c>
      <c r="Y30" s="42">
        <f t="shared" si="36"/>
        <v>75034.96</v>
      </c>
      <c r="Z30" s="44"/>
      <c r="AA30" s="41">
        <v>3720</v>
      </c>
      <c r="AB30" s="38">
        <f t="shared" si="37"/>
        <v>3292.03539823009</v>
      </c>
      <c r="AC30" s="38">
        <f t="shared" si="38"/>
        <v>74474.4</v>
      </c>
      <c r="AD30" s="60"/>
      <c r="AE30" s="45">
        <v>3840</v>
      </c>
      <c r="AF30" s="46">
        <v>3398.23008849558</v>
      </c>
      <c r="AG30" s="47">
        <v>76876.8</v>
      </c>
      <c r="AH30" s="48"/>
      <c r="AI30" s="59"/>
      <c r="AJ30" s="59"/>
    </row>
    <row r="31" ht="28" customHeight="1" spans="1:36">
      <c r="A31" s="37">
        <v>22</v>
      </c>
      <c r="B31" s="38" t="s">
        <v>56</v>
      </c>
      <c r="C31" s="38" t="s">
        <v>59</v>
      </c>
      <c r="D31" s="38" t="s">
        <v>50</v>
      </c>
      <c r="E31" s="38" t="s">
        <v>29</v>
      </c>
      <c r="F31" s="38">
        <v>7.35</v>
      </c>
      <c r="G31" s="38">
        <v>4300</v>
      </c>
      <c r="H31" s="61"/>
      <c r="I31" s="40">
        <f t="shared" si="26"/>
        <v>3805.30973451327</v>
      </c>
      <c r="J31" s="37">
        <f t="shared" si="27"/>
        <v>31605</v>
      </c>
      <c r="K31" s="37"/>
      <c r="L31" s="41">
        <f t="shared" si="28"/>
        <v>3700</v>
      </c>
      <c r="M31" s="40">
        <f t="shared" si="29"/>
        <v>3274.33628318584</v>
      </c>
      <c r="N31" s="37">
        <f t="shared" si="30"/>
        <v>27195</v>
      </c>
      <c r="O31" s="41">
        <v>3720</v>
      </c>
      <c r="P31" s="38">
        <f t="shared" si="31"/>
        <v>3292.03539823009</v>
      </c>
      <c r="Q31" s="41">
        <f t="shared" si="32"/>
        <v>27342</v>
      </c>
      <c r="R31" s="42" t="s">
        <v>31</v>
      </c>
      <c r="S31" s="43">
        <v>3700</v>
      </c>
      <c r="T31" s="41">
        <f t="shared" si="33"/>
        <v>3274.33628318584</v>
      </c>
      <c r="U31" s="42">
        <f t="shared" si="34"/>
        <v>27195</v>
      </c>
      <c r="V31" s="42"/>
      <c r="W31" s="41">
        <v>3748</v>
      </c>
      <c r="X31" s="38">
        <f t="shared" si="35"/>
        <v>3316.81415929204</v>
      </c>
      <c r="Y31" s="42">
        <f t="shared" si="36"/>
        <v>27547.8</v>
      </c>
      <c r="Z31" s="44"/>
      <c r="AA31" s="41">
        <v>3720</v>
      </c>
      <c r="AB31" s="38">
        <f t="shared" si="37"/>
        <v>3292.03539823009</v>
      </c>
      <c r="AC31" s="38">
        <f t="shared" si="38"/>
        <v>27342</v>
      </c>
      <c r="AD31" s="60"/>
      <c r="AE31" s="45">
        <v>3840</v>
      </c>
      <c r="AF31" s="46">
        <v>3398.23008849558</v>
      </c>
      <c r="AG31" s="47">
        <v>28224</v>
      </c>
      <c r="AH31" s="48"/>
      <c r="AI31" s="59"/>
      <c r="AJ31" s="59"/>
    </row>
    <row r="32" ht="28" customHeight="1" spans="1:36">
      <c r="A32" s="37">
        <v>23</v>
      </c>
      <c r="B32" s="38" t="s">
        <v>56</v>
      </c>
      <c r="C32" s="38" t="s">
        <v>60</v>
      </c>
      <c r="D32" s="38" t="s">
        <v>50</v>
      </c>
      <c r="E32" s="38" t="s">
        <v>29</v>
      </c>
      <c r="F32" s="38">
        <v>33.78</v>
      </c>
      <c r="G32" s="38">
        <v>4300</v>
      </c>
      <c r="H32" s="61"/>
      <c r="I32" s="40">
        <f t="shared" si="26"/>
        <v>3805.30973451327</v>
      </c>
      <c r="J32" s="37">
        <f t="shared" si="27"/>
        <v>145254</v>
      </c>
      <c r="K32" s="37"/>
      <c r="L32" s="41">
        <f t="shared" si="28"/>
        <v>3700</v>
      </c>
      <c r="M32" s="40">
        <f t="shared" si="29"/>
        <v>3274.33628318584</v>
      </c>
      <c r="N32" s="37">
        <f t="shared" si="30"/>
        <v>124986</v>
      </c>
      <c r="O32" s="41">
        <v>3720</v>
      </c>
      <c r="P32" s="38">
        <f t="shared" si="31"/>
        <v>3292.03539823009</v>
      </c>
      <c r="Q32" s="41">
        <f t="shared" si="32"/>
        <v>125661.6</v>
      </c>
      <c r="R32" s="42" t="s">
        <v>31</v>
      </c>
      <c r="S32" s="43">
        <v>3700</v>
      </c>
      <c r="T32" s="41">
        <f t="shared" si="33"/>
        <v>3274.33628318584</v>
      </c>
      <c r="U32" s="42">
        <f t="shared" si="34"/>
        <v>124986</v>
      </c>
      <c r="V32" s="42"/>
      <c r="W32" s="41">
        <v>3748</v>
      </c>
      <c r="X32" s="38">
        <f t="shared" si="35"/>
        <v>3316.81415929204</v>
      </c>
      <c r="Y32" s="42">
        <f t="shared" si="36"/>
        <v>126607.44</v>
      </c>
      <c r="Z32" s="44"/>
      <c r="AA32" s="41">
        <v>3720</v>
      </c>
      <c r="AB32" s="38">
        <f t="shared" si="37"/>
        <v>3292.03539823009</v>
      </c>
      <c r="AC32" s="38">
        <f t="shared" si="38"/>
        <v>125661.6</v>
      </c>
      <c r="AD32" s="60"/>
      <c r="AE32" s="45">
        <v>3840</v>
      </c>
      <c r="AF32" s="46">
        <v>3398.23008849558</v>
      </c>
      <c r="AG32" s="47">
        <v>129715.2</v>
      </c>
      <c r="AH32" s="48"/>
      <c r="AI32" s="59"/>
      <c r="AJ32" s="59"/>
    </row>
    <row r="33" ht="28" customHeight="1" spans="1:36">
      <c r="A33" s="37">
        <v>24</v>
      </c>
      <c r="B33" s="38" t="s">
        <v>56</v>
      </c>
      <c r="C33" s="38" t="s">
        <v>61</v>
      </c>
      <c r="D33" s="38" t="s">
        <v>50</v>
      </c>
      <c r="E33" s="38" t="s">
        <v>29</v>
      </c>
      <c r="F33" s="38">
        <v>23.87</v>
      </c>
      <c r="G33" s="38">
        <v>4300</v>
      </c>
      <c r="H33" s="61"/>
      <c r="I33" s="40">
        <f t="shared" si="26"/>
        <v>3805.30973451327</v>
      </c>
      <c r="J33" s="37">
        <f t="shared" si="27"/>
        <v>102641</v>
      </c>
      <c r="K33" s="37"/>
      <c r="L33" s="41">
        <f t="shared" si="28"/>
        <v>3700</v>
      </c>
      <c r="M33" s="40">
        <f t="shared" si="29"/>
        <v>3274.33628318584</v>
      </c>
      <c r="N33" s="37">
        <f t="shared" si="30"/>
        <v>88319</v>
      </c>
      <c r="O33" s="41">
        <v>3720</v>
      </c>
      <c r="P33" s="38">
        <f t="shared" si="31"/>
        <v>3292.03539823009</v>
      </c>
      <c r="Q33" s="41">
        <f t="shared" si="32"/>
        <v>88796.4</v>
      </c>
      <c r="R33" s="62" t="s">
        <v>81</v>
      </c>
      <c r="S33" s="43">
        <v>3700</v>
      </c>
      <c r="T33" s="41">
        <f t="shared" si="33"/>
        <v>3274.33628318584</v>
      </c>
      <c r="U33" s="42">
        <f t="shared" si="34"/>
        <v>88319</v>
      </c>
      <c r="V33" s="62" t="s">
        <v>81</v>
      </c>
      <c r="W33" s="41">
        <v>3748</v>
      </c>
      <c r="X33" s="38">
        <f t="shared" si="35"/>
        <v>3316.81415929204</v>
      </c>
      <c r="Y33" s="42">
        <f t="shared" si="36"/>
        <v>89464.76</v>
      </c>
      <c r="Z33" s="62" t="s">
        <v>81</v>
      </c>
      <c r="AA33" s="41">
        <v>3750</v>
      </c>
      <c r="AB33" s="38">
        <f t="shared" si="37"/>
        <v>3318.58407079646</v>
      </c>
      <c r="AC33" s="38">
        <f t="shared" si="38"/>
        <v>89512.5</v>
      </c>
      <c r="AD33" s="63" t="s">
        <v>82</v>
      </c>
      <c r="AE33" s="45">
        <v>3841</v>
      </c>
      <c r="AF33" s="46">
        <v>3399.11504424779</v>
      </c>
      <c r="AG33" s="47">
        <v>91684.67</v>
      </c>
      <c r="AH33" s="60"/>
      <c r="AI33" s="59"/>
      <c r="AJ33" s="59"/>
    </row>
    <row r="34" ht="28" customHeight="1" spans="1:36">
      <c r="A34" s="37">
        <v>25</v>
      </c>
      <c r="B34" s="38" t="s">
        <v>56</v>
      </c>
      <c r="C34" s="38" t="s">
        <v>62</v>
      </c>
      <c r="D34" s="38" t="s">
        <v>50</v>
      </c>
      <c r="E34" s="38" t="s">
        <v>29</v>
      </c>
      <c r="F34" s="38">
        <v>19.64</v>
      </c>
      <c r="G34" s="38">
        <v>4300</v>
      </c>
      <c r="H34" s="61"/>
      <c r="I34" s="40">
        <f t="shared" si="26"/>
        <v>3805.30973451327</v>
      </c>
      <c r="J34" s="37">
        <f t="shared" si="27"/>
        <v>84452</v>
      </c>
      <c r="K34" s="37"/>
      <c r="L34" s="41">
        <f t="shared" si="28"/>
        <v>3720</v>
      </c>
      <c r="M34" s="40">
        <f t="shared" si="29"/>
        <v>3292.03539823009</v>
      </c>
      <c r="N34" s="37">
        <f t="shared" si="30"/>
        <v>73060.8</v>
      </c>
      <c r="O34" s="41">
        <v>3720</v>
      </c>
      <c r="P34" s="38">
        <f t="shared" si="31"/>
        <v>3292.03539823009</v>
      </c>
      <c r="Q34" s="41">
        <f t="shared" si="32"/>
        <v>73060.8</v>
      </c>
      <c r="R34" s="42" t="s">
        <v>31</v>
      </c>
      <c r="S34" s="43">
        <v>3720</v>
      </c>
      <c r="T34" s="41">
        <f t="shared" si="33"/>
        <v>3292.03539823009</v>
      </c>
      <c r="U34" s="42">
        <f t="shared" si="34"/>
        <v>73060.8</v>
      </c>
      <c r="V34" s="42"/>
      <c r="W34" s="41">
        <v>3748</v>
      </c>
      <c r="X34" s="38">
        <f t="shared" si="35"/>
        <v>3316.81415929204</v>
      </c>
      <c r="Y34" s="42">
        <f t="shared" si="36"/>
        <v>73610.72</v>
      </c>
      <c r="Z34" s="44"/>
      <c r="AA34" s="41">
        <v>3750</v>
      </c>
      <c r="AB34" s="38">
        <f t="shared" si="37"/>
        <v>3318.58407079646</v>
      </c>
      <c r="AC34" s="38">
        <f t="shared" si="38"/>
        <v>73650</v>
      </c>
      <c r="AD34" s="60"/>
      <c r="AE34" s="45">
        <v>3860</v>
      </c>
      <c r="AF34" s="46">
        <v>3415.92920353982</v>
      </c>
      <c r="AG34" s="47">
        <v>75810.4</v>
      </c>
      <c r="AH34" s="48"/>
      <c r="AI34" s="59"/>
      <c r="AJ34" s="59"/>
    </row>
    <row r="35" ht="28" customHeight="1" spans="1:36">
      <c r="A35" s="37">
        <v>26</v>
      </c>
      <c r="B35" s="38" t="s">
        <v>56</v>
      </c>
      <c r="C35" s="38" t="s">
        <v>65</v>
      </c>
      <c r="D35" s="38" t="s">
        <v>50</v>
      </c>
      <c r="E35" s="38" t="s">
        <v>29</v>
      </c>
      <c r="F35" s="38">
        <v>5.88</v>
      </c>
      <c r="G35" s="38">
        <v>4300</v>
      </c>
      <c r="H35" s="61"/>
      <c r="I35" s="40">
        <f t="shared" si="26"/>
        <v>3805.30973451327</v>
      </c>
      <c r="J35" s="37">
        <f t="shared" si="27"/>
        <v>25284</v>
      </c>
      <c r="K35" s="37"/>
      <c r="L35" s="41">
        <f t="shared" si="28"/>
        <v>3720</v>
      </c>
      <c r="M35" s="40">
        <f t="shared" si="29"/>
        <v>3292.03539823009</v>
      </c>
      <c r="N35" s="37">
        <f t="shared" si="30"/>
        <v>21873.6</v>
      </c>
      <c r="O35" s="41">
        <v>3730</v>
      </c>
      <c r="P35" s="38">
        <f t="shared" si="31"/>
        <v>3300.88495575221</v>
      </c>
      <c r="Q35" s="41">
        <f t="shared" si="32"/>
        <v>21932.4</v>
      </c>
      <c r="R35" s="42" t="s">
        <v>31</v>
      </c>
      <c r="S35" s="43">
        <v>3720</v>
      </c>
      <c r="T35" s="41">
        <f t="shared" si="33"/>
        <v>3292.03539823009</v>
      </c>
      <c r="U35" s="42">
        <f t="shared" si="34"/>
        <v>21873.6</v>
      </c>
      <c r="V35" s="42"/>
      <c r="W35" s="41">
        <v>3748</v>
      </c>
      <c r="X35" s="38">
        <f t="shared" si="35"/>
        <v>3316.81415929204</v>
      </c>
      <c r="Y35" s="42">
        <f t="shared" si="36"/>
        <v>22038.24</v>
      </c>
      <c r="Z35" s="44"/>
      <c r="AA35" s="41">
        <v>3750</v>
      </c>
      <c r="AB35" s="38">
        <f t="shared" si="37"/>
        <v>3318.58407079646</v>
      </c>
      <c r="AC35" s="38">
        <f t="shared" si="38"/>
        <v>22050</v>
      </c>
      <c r="AD35" s="60"/>
      <c r="AE35" s="45">
        <v>3880</v>
      </c>
      <c r="AF35" s="46">
        <v>3433.62831858407</v>
      </c>
      <c r="AG35" s="47">
        <v>22814.4</v>
      </c>
      <c r="AH35" s="48"/>
      <c r="AI35" s="59"/>
      <c r="AJ35" s="59"/>
    </row>
    <row r="36" ht="28" customHeight="1" spans="1:36">
      <c r="A36" s="37">
        <v>27</v>
      </c>
      <c r="B36" s="38" t="s">
        <v>56</v>
      </c>
      <c r="C36" s="38" t="s">
        <v>66</v>
      </c>
      <c r="D36" s="38" t="s">
        <v>50</v>
      </c>
      <c r="E36" s="38" t="s">
        <v>29</v>
      </c>
      <c r="F36" s="38">
        <v>2.33</v>
      </c>
      <c r="G36" s="38">
        <v>4300</v>
      </c>
      <c r="H36" s="61"/>
      <c r="I36" s="40">
        <f t="shared" si="26"/>
        <v>3805.30973451327</v>
      </c>
      <c r="J36" s="37">
        <f t="shared" si="27"/>
        <v>10019</v>
      </c>
      <c r="K36" s="37"/>
      <c r="L36" s="41">
        <f t="shared" si="28"/>
        <v>3770</v>
      </c>
      <c r="M36" s="40">
        <f t="shared" si="29"/>
        <v>3336.28318584071</v>
      </c>
      <c r="N36" s="37">
        <f t="shared" si="30"/>
        <v>8784.1</v>
      </c>
      <c r="O36" s="41">
        <v>3780</v>
      </c>
      <c r="P36" s="38">
        <f t="shared" si="31"/>
        <v>3345.13274336283</v>
      </c>
      <c r="Q36" s="41">
        <f t="shared" si="32"/>
        <v>8807.4</v>
      </c>
      <c r="R36" s="42" t="s">
        <v>31</v>
      </c>
      <c r="S36" s="43">
        <v>3770</v>
      </c>
      <c r="T36" s="41">
        <f t="shared" si="33"/>
        <v>3336.28318584071</v>
      </c>
      <c r="U36" s="42">
        <f t="shared" si="34"/>
        <v>8784.1</v>
      </c>
      <c r="V36" s="42"/>
      <c r="W36" s="41">
        <v>3830</v>
      </c>
      <c r="X36" s="38">
        <f t="shared" si="35"/>
        <v>3389.38053097345</v>
      </c>
      <c r="Y36" s="42">
        <f t="shared" si="36"/>
        <v>8923.9</v>
      </c>
      <c r="Z36" s="44"/>
      <c r="AA36" s="41">
        <v>3810</v>
      </c>
      <c r="AB36" s="38">
        <f t="shared" si="37"/>
        <v>3371.6814159292</v>
      </c>
      <c r="AC36" s="38">
        <f t="shared" si="38"/>
        <v>8877.3</v>
      </c>
      <c r="AD36" s="60"/>
      <c r="AE36" s="45">
        <v>3880</v>
      </c>
      <c r="AF36" s="46">
        <v>3433.62831858407</v>
      </c>
      <c r="AG36" s="47">
        <v>9040.4</v>
      </c>
      <c r="AH36" s="48"/>
      <c r="AI36" s="59"/>
      <c r="AJ36" s="59"/>
    </row>
    <row r="37" ht="28" customHeight="1" spans="1:36">
      <c r="A37" s="50">
        <v>28</v>
      </c>
      <c r="B37" s="51" t="s">
        <v>56</v>
      </c>
      <c r="C37" s="51" t="s">
        <v>67</v>
      </c>
      <c r="D37" s="51" t="s">
        <v>50</v>
      </c>
      <c r="E37" s="51" t="s">
        <v>29</v>
      </c>
      <c r="F37" s="51">
        <v>82.65</v>
      </c>
      <c r="G37" s="51">
        <v>4300</v>
      </c>
      <c r="H37" s="64"/>
      <c r="I37" s="40">
        <f t="shared" si="26"/>
        <v>3805.30973451327</v>
      </c>
      <c r="J37" s="37">
        <f t="shared" si="27"/>
        <v>355395</v>
      </c>
      <c r="K37" s="37"/>
      <c r="L37" s="41">
        <f t="shared" si="28"/>
        <v>3780</v>
      </c>
      <c r="M37" s="40">
        <f t="shared" si="29"/>
        <v>3345.13274336283</v>
      </c>
      <c r="N37" s="37">
        <f t="shared" si="30"/>
        <v>312417</v>
      </c>
      <c r="O37" s="43">
        <v>3780</v>
      </c>
      <c r="P37" s="38">
        <f t="shared" si="31"/>
        <v>3345.13274336283</v>
      </c>
      <c r="Q37" s="41">
        <f t="shared" si="32"/>
        <v>312417</v>
      </c>
      <c r="R37" s="42" t="s">
        <v>31</v>
      </c>
      <c r="S37" s="41">
        <v>3790</v>
      </c>
      <c r="T37" s="41">
        <f t="shared" si="33"/>
        <v>3353.98230088496</v>
      </c>
      <c r="U37" s="42">
        <f t="shared" si="34"/>
        <v>313243.5</v>
      </c>
      <c r="V37" s="42"/>
      <c r="W37" s="41">
        <v>3842</v>
      </c>
      <c r="X37" s="38">
        <f t="shared" si="35"/>
        <v>3400</v>
      </c>
      <c r="Y37" s="42">
        <f t="shared" si="36"/>
        <v>317541.3</v>
      </c>
      <c r="Z37" s="44"/>
      <c r="AA37" s="41">
        <v>3850</v>
      </c>
      <c r="AB37" s="38">
        <f t="shared" si="37"/>
        <v>3407.0796460177</v>
      </c>
      <c r="AC37" s="38">
        <f t="shared" si="38"/>
        <v>318202.5</v>
      </c>
      <c r="AD37" s="60"/>
      <c r="AE37" s="45">
        <v>3880</v>
      </c>
      <c r="AF37" s="46">
        <v>3433.62831858407</v>
      </c>
      <c r="AG37" s="47">
        <v>320682</v>
      </c>
      <c r="AH37" s="48"/>
      <c r="AI37" s="59"/>
      <c r="AJ37" s="59"/>
    </row>
    <row r="38" s="1" customFormat="1" ht="28" customHeight="1" spans="1:36">
      <c r="A38" s="53" t="s">
        <v>79</v>
      </c>
      <c r="B38" s="53"/>
      <c r="C38" s="53"/>
      <c r="D38" s="53"/>
      <c r="E38" s="53"/>
      <c r="F38" s="53"/>
      <c r="G38" s="53"/>
      <c r="H38" s="53"/>
      <c r="I38" s="54"/>
      <c r="J38" s="65">
        <f>SUM(J29:J37)</f>
        <v>845724</v>
      </c>
      <c r="K38" s="65"/>
      <c r="L38" s="56"/>
      <c r="M38" s="54"/>
      <c r="N38" s="53">
        <f>SUM(N29:N37)</f>
        <v>735001.5</v>
      </c>
      <c r="O38" s="56"/>
      <c r="P38" s="57"/>
      <c r="Q38" s="54">
        <f>SUM(Q29:Q37)</f>
        <v>736807.2</v>
      </c>
      <c r="R38" s="55"/>
      <c r="S38" s="56"/>
      <c r="T38" s="56"/>
      <c r="U38" s="53">
        <f>SUM(U29:U37)</f>
        <v>735828</v>
      </c>
      <c r="V38" s="55"/>
      <c r="W38" s="56"/>
      <c r="X38" s="57"/>
      <c r="Y38" s="53">
        <f>SUM(Y29:Y37)</f>
        <v>745116.8</v>
      </c>
      <c r="Z38" s="55"/>
      <c r="AA38" s="56"/>
      <c r="AB38" s="57"/>
      <c r="AC38" s="54">
        <f>SUM(AC29:AC37)</f>
        <v>744085.5</v>
      </c>
      <c r="AD38" s="55"/>
      <c r="AE38" s="56"/>
      <c r="AF38" s="57"/>
      <c r="AG38" s="53">
        <v>759302.27</v>
      </c>
      <c r="AH38" s="58"/>
      <c r="AI38" s="59"/>
      <c r="AJ38" s="59"/>
    </row>
    <row r="39" ht="28" customHeight="1" spans="1:36">
      <c r="A39" s="47"/>
      <c r="B39" s="47"/>
      <c r="C39" s="66" t="s">
        <v>69</v>
      </c>
      <c r="D39" s="67"/>
      <c r="E39" s="47"/>
      <c r="F39" s="68">
        <f>SUM(F8:F38)</f>
        <v>401.11</v>
      </c>
      <c r="G39" s="47"/>
      <c r="H39" s="47"/>
      <c r="I39" s="47"/>
      <c r="J39" s="47"/>
      <c r="K39" s="47">
        <f>SUM(K8:K38)</f>
        <v>0</v>
      </c>
      <c r="L39" s="38"/>
      <c r="M39" s="47"/>
      <c r="N39" s="47"/>
      <c r="O39" s="46"/>
      <c r="P39" s="47"/>
      <c r="Q39" s="46"/>
      <c r="R39" s="47"/>
      <c r="S39" s="46"/>
      <c r="T39" s="47"/>
      <c r="U39" s="46"/>
      <c r="V39" s="47"/>
      <c r="W39" s="46"/>
      <c r="X39" s="47"/>
      <c r="Y39" s="69"/>
      <c r="Z39" s="47"/>
      <c r="AA39" s="46"/>
      <c r="AB39" s="47"/>
      <c r="AC39" s="46"/>
      <c r="AD39" s="47"/>
      <c r="AE39" s="46"/>
      <c r="AF39" s="47"/>
      <c r="AG39" s="46"/>
      <c r="AH39" s="46"/>
      <c r="AI39" s="59"/>
      <c r="AJ39" s="59"/>
    </row>
    <row r="40" ht="28" customHeight="1" spans="1:36">
      <c r="A40" s="70" t="s">
        <v>70</v>
      </c>
      <c r="B40" s="71"/>
      <c r="C40" s="71"/>
      <c r="D40" s="71"/>
      <c r="E40" s="71"/>
      <c r="F40" s="71"/>
      <c r="G40" s="72"/>
      <c r="H40" s="71"/>
      <c r="I40" s="73"/>
      <c r="J40" s="74">
        <f>J41/1.13</f>
        <v>1526347.78761062</v>
      </c>
      <c r="K40" s="74"/>
      <c r="L40" s="75"/>
      <c r="M40" s="76"/>
      <c r="N40" s="57">
        <f>N41/1.13</f>
        <v>1328832.85840708</v>
      </c>
      <c r="O40" s="57"/>
      <c r="P40" s="74"/>
      <c r="Q40" s="57">
        <f>Q41/1.13</f>
        <v>1338423.00884956</v>
      </c>
      <c r="R40" s="74"/>
      <c r="S40" s="57"/>
      <c r="T40" s="74"/>
      <c r="U40" s="57">
        <f>U41/1.13</f>
        <v>1333377.52212389</v>
      </c>
      <c r="V40" s="74"/>
      <c r="W40" s="57"/>
      <c r="X40" s="74"/>
      <c r="Y40" s="57">
        <f>Y41/1.13</f>
        <v>1347538.65486726</v>
      </c>
      <c r="Z40" s="74"/>
      <c r="AA40" s="57"/>
      <c r="AB40" s="74"/>
      <c r="AC40" s="57">
        <f>AC41/1.13</f>
        <v>1345729.82300885</v>
      </c>
      <c r="AD40" s="74"/>
      <c r="AE40" s="57"/>
      <c r="AF40" s="74"/>
      <c r="AG40" s="57">
        <v>1379491.12389381</v>
      </c>
      <c r="AH40" s="58"/>
    </row>
    <row r="41" ht="28" customHeight="1" spans="1:36">
      <c r="A41" s="77" t="s">
        <v>71</v>
      </c>
      <c r="B41" s="78"/>
      <c r="C41" s="78"/>
      <c r="D41" s="78"/>
      <c r="E41" s="78"/>
      <c r="F41" s="78"/>
      <c r="G41" s="72"/>
      <c r="H41" s="78"/>
      <c r="I41" s="79"/>
      <c r="J41" s="80">
        <f>J38+J28+J22</f>
        <v>1724773</v>
      </c>
      <c r="K41" s="81"/>
      <c r="L41" s="82"/>
      <c r="M41" s="82"/>
      <c r="N41" s="83">
        <f>N38+N28+N22</f>
        <v>1501581.13</v>
      </c>
      <c r="O41" s="83"/>
      <c r="P41" s="81"/>
      <c r="Q41" s="83">
        <f>Q38+Q28+Q22</f>
        <v>1512418</v>
      </c>
      <c r="R41" s="81"/>
      <c r="S41" s="83"/>
      <c r="T41" s="81"/>
      <c r="U41" s="83">
        <f>U38+U28+U22</f>
        <v>1506716.6</v>
      </c>
      <c r="V41" s="81"/>
      <c r="W41" s="83"/>
      <c r="X41" s="81"/>
      <c r="Y41" s="83">
        <f>Y38+Y28+Y22</f>
        <v>1522718.68</v>
      </c>
      <c r="Z41" s="81"/>
      <c r="AA41" s="83"/>
      <c r="AB41" s="81"/>
      <c r="AC41" s="83">
        <f>AC38+AC28+AC22</f>
        <v>1520674.7</v>
      </c>
      <c r="AD41" s="81"/>
      <c r="AE41" s="83"/>
      <c r="AF41" s="81"/>
      <c r="AG41" s="83">
        <v>1558824.97</v>
      </c>
      <c r="AH41" s="81"/>
    </row>
    <row r="42" ht="176" customHeight="1" spans="1:36">
      <c r="A42" s="84" t="s">
        <v>84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5" t="s">
        <v>85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</row>
    <row r="46" customFormat="1" spans="1:36">
      <c r="G46" s="2"/>
      <c r="H46" s="2"/>
      <c r="I46" s="2"/>
      <c r="J46" s="2"/>
      <c r="K46" s="2"/>
      <c r="L46" s="3"/>
      <c r="O46" s="4"/>
      <c r="Q46" s="4"/>
      <c r="S46" s="4"/>
      <c r="W46" s="4"/>
      <c r="AA46" s="4"/>
      <c r="AC46" s="4"/>
      <c r="AE46" s="4"/>
    </row>
  </sheetData>
  <mergeCells count="35">
    <mergeCell ref="A1:AC1"/>
    <mergeCell ref="O2:R2"/>
    <mergeCell ref="S2:V2"/>
    <mergeCell ref="W2:Z2"/>
    <mergeCell ref="AA2:AD2"/>
    <mergeCell ref="AE2:AH2"/>
    <mergeCell ref="O3:R3"/>
    <mergeCell ref="S3:V3"/>
    <mergeCell ref="W3:Z3"/>
    <mergeCell ref="AA3:AD3"/>
    <mergeCell ref="AE3:AH3"/>
    <mergeCell ref="A4:K4"/>
    <mergeCell ref="O4:R4"/>
    <mergeCell ref="S4:V4"/>
    <mergeCell ref="W4:Z4"/>
    <mergeCell ref="AA4:AD4"/>
    <mergeCell ref="AE4:AH4"/>
    <mergeCell ref="A5:K5"/>
    <mergeCell ref="O5:R5"/>
    <mergeCell ref="S5:V5"/>
    <mergeCell ref="W5:Z5"/>
    <mergeCell ref="AA5:AD5"/>
    <mergeCell ref="AE5:AH5"/>
    <mergeCell ref="A6:K6"/>
    <mergeCell ref="O6:AH6"/>
    <mergeCell ref="A22:H22"/>
    <mergeCell ref="A28:H28"/>
    <mergeCell ref="A38:H38"/>
    <mergeCell ref="A40:I40"/>
    <mergeCell ref="A41:I41"/>
    <mergeCell ref="A42:N42"/>
    <mergeCell ref="O42:AH42"/>
    <mergeCell ref="G46:I46"/>
    <mergeCell ref="A2:K3"/>
    <mergeCell ref="L2:N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第一轮报价</vt:lpstr>
      <vt:lpstr>第二轮报价</vt:lpstr>
      <vt:lpstr>第三轮报价</vt:lpstr>
      <vt:lpstr>第四轮报价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HIPAA</dc:creator>
  <cp:lastModifiedBy>WPS_1732070446</cp:lastModifiedBy>
  <dcterms:created xsi:type="dcterms:W3CDTF">2025-03-26T07:19:00Z</dcterms:created>
  <dcterms:modified xsi:type="dcterms:W3CDTF">2025-12-23T05:55:48Z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146D550B92E54D3F95FD781CE0B85DB9_13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